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s>
  <definedNames>
    <definedName name="_xlnm.Print_Area" localSheetId="3">'CashFlow'!$A$1:$F$84</definedName>
  </definedNames>
  <calcPr fullCalcOnLoad="1"/>
</workbook>
</file>

<file path=xl/sharedStrings.xml><?xml version="1.0" encoding="utf-8"?>
<sst xmlns="http://schemas.openxmlformats.org/spreadsheetml/2006/main" count="228" uniqueCount="136">
  <si>
    <t>Property, plant and equipment</t>
  </si>
  <si>
    <t>Current assets</t>
  </si>
  <si>
    <t>Inventories</t>
  </si>
  <si>
    <t>Cash and cash equivalents</t>
  </si>
  <si>
    <t>Current liabilities</t>
  </si>
  <si>
    <t>Taxation</t>
  </si>
  <si>
    <t>RM'000</t>
  </si>
  <si>
    <t>Share capital</t>
  </si>
  <si>
    <t>Deferred taxation</t>
  </si>
  <si>
    <t>Revenue</t>
  </si>
  <si>
    <t>Profit before tax</t>
  </si>
  <si>
    <t>Tax expense</t>
  </si>
  <si>
    <t>Total</t>
  </si>
  <si>
    <t>Retained</t>
  </si>
  <si>
    <t>Payables</t>
  </si>
  <si>
    <t>Profit</t>
  </si>
  <si>
    <t>Receivables</t>
  </si>
  <si>
    <t>Short term borrowings</t>
  </si>
  <si>
    <t>Long term borrowings</t>
  </si>
  <si>
    <t>(The figures have not been audited)</t>
  </si>
  <si>
    <t>Quarter</t>
  </si>
  <si>
    <t>(Audited)</t>
  </si>
  <si>
    <t>Financial</t>
  </si>
  <si>
    <t>Year End</t>
  </si>
  <si>
    <t>Current Year</t>
  </si>
  <si>
    <t>Preceding Year</t>
  </si>
  <si>
    <t>Capital</t>
  </si>
  <si>
    <t>Period</t>
  </si>
  <si>
    <t>Profit for the period</t>
  </si>
  <si>
    <t>Notes:</t>
  </si>
  <si>
    <t>*</t>
  </si>
  <si>
    <t>Notes :</t>
  </si>
  <si>
    <t>CONDENSED CONSOLIDATED STATEMENT OF CHANGES IN EQUITY</t>
  </si>
  <si>
    <t>Share</t>
  </si>
  <si>
    <t>CONDENSED CONSOLIDATED CASH FLOW STATEMENT</t>
  </si>
  <si>
    <t>Cumulative</t>
  </si>
  <si>
    <t>Deferred expenditure</t>
  </si>
  <si>
    <t>Non-current assets</t>
  </si>
  <si>
    <t>As at End</t>
  </si>
  <si>
    <t xml:space="preserve">of Current </t>
  </si>
  <si>
    <t>Financed by:</t>
  </si>
  <si>
    <t>Non-current liabilities</t>
  </si>
  <si>
    <t>Distributable</t>
  </si>
  <si>
    <t>Non-distributable</t>
  </si>
  <si>
    <t>Reserves</t>
  </si>
  <si>
    <t>KEIN HING INTERNATIONAL BERHAD</t>
  </si>
  <si>
    <t>(Company No. 616056-T)</t>
  </si>
  <si>
    <t>CURRENT</t>
  </si>
  <si>
    <t xml:space="preserve">PRECEDING </t>
  </si>
  <si>
    <t>YEAR</t>
  </si>
  <si>
    <t xml:space="preserve"> YEAR</t>
  </si>
  <si>
    <t>QUARTER</t>
  </si>
  <si>
    <t>TO DATE</t>
  </si>
  <si>
    <t>Interest expense</t>
  </si>
  <si>
    <t>Interest income</t>
  </si>
  <si>
    <t>Minority interests</t>
  </si>
  <si>
    <t>Operating profit</t>
  </si>
  <si>
    <t>Profit after tax</t>
  </si>
  <si>
    <t>Net profit for the period</t>
  </si>
  <si>
    <t>Premium</t>
  </si>
  <si>
    <t>Balance as at 1 May 2004</t>
  </si>
  <si>
    <t xml:space="preserve">Less: Pre-acquisition profit </t>
  </si>
  <si>
    <t xml:space="preserve"> </t>
  </si>
  <si>
    <t>Issue of ordinary shares pursuant to the</t>
  </si>
  <si>
    <t>Cash flows from operating activities</t>
  </si>
  <si>
    <t>Adjustments for:</t>
  </si>
  <si>
    <t>Operating profit before working capital changes</t>
  </si>
  <si>
    <t>(Increase)/Decrease in working capital:</t>
  </si>
  <si>
    <t>Trade and other receivables</t>
  </si>
  <si>
    <t>Trade and other payables</t>
  </si>
  <si>
    <t>Cash generated from operations</t>
  </si>
  <si>
    <t>Tax paid</t>
  </si>
  <si>
    <t>Net cash generated from operating activities</t>
  </si>
  <si>
    <t>Cash flows from investing activities</t>
  </si>
  <si>
    <t>Acquisition of shares in associate</t>
  </si>
  <si>
    <t>Interest received</t>
  </si>
  <si>
    <t>Net cash used in investing activities</t>
  </si>
  <si>
    <t>Cash flows from financing activities</t>
  </si>
  <si>
    <t>Repayment of term loan</t>
  </si>
  <si>
    <t>Interest paid</t>
  </si>
  <si>
    <t>Cash &amp; bank balances</t>
  </si>
  <si>
    <t>Non-cash items</t>
  </si>
  <si>
    <t>Non-operating items</t>
  </si>
  <si>
    <t>Proceeds from disposal of  property, plant and equipment</t>
  </si>
  <si>
    <t>Purchase of property, plant and equipment</t>
  </si>
  <si>
    <t>Advances from directors</t>
  </si>
  <si>
    <t>Listing expenses paid</t>
  </si>
  <si>
    <t>N/A</t>
  </si>
  <si>
    <t>Diluted earnings per share (sen)</t>
  </si>
  <si>
    <t>Net current assets / (liabilities)</t>
  </si>
  <si>
    <t>financial year ended 30 April 2004 and the accompanying explanatory notes attached to the interim financial statements</t>
  </si>
  <si>
    <t>The Condensed Consolidated Income Statements should be read in conjunction with the Annual Financial Statements of KHIB and its subsidiaries for the</t>
  </si>
  <si>
    <t>Cash and cash equivalents at beginning of financial period</t>
  </si>
  <si>
    <t>Cash and cash equivalents at end of financial period</t>
  </si>
  <si>
    <t>CUMULATIVE QUARTER</t>
  </si>
  <si>
    <t>INDIVIDUAL QUARTER</t>
  </si>
  <si>
    <t>CONDENSED CONSOLIDATED INCOME STATEMENT</t>
  </si>
  <si>
    <t xml:space="preserve">CONDENSED CONSOLIDATED  BALANCE SHEET </t>
  </si>
  <si>
    <t>Shareholders' funds</t>
  </si>
  <si>
    <t>Acquisition of shares in subsidiary</t>
  </si>
  <si>
    <t>Cash and cash equivalents at end of period comprise:</t>
  </si>
  <si>
    <t>Investment in associated companies</t>
  </si>
  <si>
    <t>Other investments</t>
  </si>
  <si>
    <t>Net Tangible Assets per share (RM)</t>
  </si>
  <si>
    <t xml:space="preserve">  - acquisition of subsidiary and associated companies</t>
  </si>
  <si>
    <t xml:space="preserve">  - public issue</t>
  </si>
  <si>
    <t>Listing expenses</t>
  </si>
  <si>
    <t>Proceeds from term loan</t>
  </si>
  <si>
    <t>Net proceeds from issuance of shares</t>
  </si>
  <si>
    <t>Dividend paid</t>
  </si>
  <si>
    <t>As at Preceding</t>
  </si>
  <si>
    <t>(Unaudited)</t>
  </si>
  <si>
    <t>Basic earnings per share (sen)</t>
  </si>
  <si>
    <t>Purchase of other investment</t>
  </si>
  <si>
    <t>Deposits with licensed banks</t>
  </si>
  <si>
    <t>Net increase in cash and cash equivalents</t>
  </si>
  <si>
    <t>Bank overdraft</t>
  </si>
  <si>
    <t>Net cash generated from financing activities</t>
  </si>
  <si>
    <t>listed on 6 October 2004 on the Second Board of Bursa Securities.</t>
  </si>
  <si>
    <t>* Represents RM1 consists of 2 shares at RM0.50 each.</t>
  </si>
  <si>
    <t>AS AT 30 APRIL 2005</t>
  </si>
  <si>
    <t>FOR THE FOURTH QUARTER ENDED 30 APRIL 2005</t>
  </si>
  <si>
    <t>Intangible fixed asset</t>
  </si>
  <si>
    <t>Negative goodwill on consolidation arising from the</t>
  </si>
  <si>
    <t>Other</t>
  </si>
  <si>
    <t>Reserve</t>
  </si>
  <si>
    <t>Currency transaction differences</t>
  </si>
  <si>
    <t>Add: negative goodwill</t>
  </si>
  <si>
    <t>Proceeds from other borrowings</t>
  </si>
  <si>
    <t>Repayment of hire purchase liabilities</t>
  </si>
  <si>
    <t>There were no comparative results presented as these are the fourth quarterly results announced by Kein Hing International Berhad ("KHIB") which was</t>
  </si>
  <si>
    <t>Consolidated PAT before negative goodwill</t>
  </si>
  <si>
    <t>Balance as at 30 April 2005</t>
  </si>
  <si>
    <t>Payment for intangible asset</t>
  </si>
  <si>
    <t xml:space="preserve">  acquisition of subsidiaries</t>
  </si>
  <si>
    <t>Consolidated profit attributable to shareholders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</si>
</sst>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1">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10"/>
      <color indexed="8"/>
      <name val="Times New Roman"/>
      <family val="1"/>
    </font>
    <font>
      <b/>
      <sz val="10"/>
      <color indexed="8"/>
      <name val="Times New Roman"/>
      <family val="1"/>
    </font>
    <font>
      <sz val="11"/>
      <name val="Times New Roman"/>
      <family val="1"/>
    </font>
    <font>
      <b/>
      <sz val="11"/>
      <name val="Times New Roman"/>
      <family val="1"/>
    </font>
    <font>
      <sz val="11"/>
      <color indexed="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7">
    <xf numFmtId="0" fontId="0" fillId="0" borderId="0" xfId="0" applyAlignment="1">
      <alignment/>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0" xfId="15" applyNumberFormat="1" applyFont="1" applyBorder="1" applyAlignment="1">
      <alignment/>
    </xf>
    <xf numFmtId="43" fontId="3" fillId="0" borderId="1" xfId="15" applyFont="1" applyFill="1" applyBorder="1" applyAlignment="1">
      <alignment/>
    </xf>
    <xf numFmtId="173" fontId="4" fillId="0" borderId="0" xfId="15" applyNumberFormat="1" applyFont="1" applyAlignment="1">
      <alignment/>
    </xf>
    <xf numFmtId="173" fontId="4" fillId="0" borderId="0" xfId="15" applyNumberFormat="1" applyFont="1" applyBorder="1" applyAlignment="1">
      <alignment/>
    </xf>
    <xf numFmtId="173" fontId="3" fillId="0" borderId="2" xfId="15" applyNumberFormat="1" applyFont="1" applyBorder="1" applyAlignment="1">
      <alignment/>
    </xf>
    <xf numFmtId="173" fontId="3" fillId="0" borderId="0" xfId="15" applyNumberFormat="1" applyFont="1" applyAlignment="1">
      <alignment horizontal="right"/>
    </xf>
    <xf numFmtId="173" fontId="3" fillId="0" borderId="3" xfId="15" applyNumberFormat="1" applyFont="1" applyBorder="1" applyAlignment="1">
      <alignment/>
    </xf>
    <xf numFmtId="0" fontId="3" fillId="0" borderId="0" xfId="21" applyFont="1" applyAlignment="1">
      <alignment horizontal="right"/>
      <protection/>
    </xf>
    <xf numFmtId="173"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0" fontId="3" fillId="0" borderId="0" xfId="21" applyFont="1" applyBorder="1">
      <alignment/>
      <protection/>
    </xf>
    <xf numFmtId="173" fontId="3" fillId="0" borderId="4" xfId="15" applyNumberFormat="1" applyFont="1" applyFill="1" applyBorder="1" applyAlignment="1">
      <alignment/>
    </xf>
    <xf numFmtId="173" fontId="3" fillId="0" borderId="0" xfId="15" applyNumberFormat="1" applyFont="1" applyAlignment="1">
      <alignment horizontal="justify"/>
    </xf>
    <xf numFmtId="0" fontId="3" fillId="0" borderId="0" xfId="21" applyFont="1" applyAlignment="1">
      <alignment horizontal="left"/>
      <protection/>
    </xf>
    <xf numFmtId="173" fontId="3" fillId="0" borderId="0" xfId="21" applyNumberFormat="1" applyFont="1" applyFill="1" applyAlignment="1">
      <alignment horizontal="center"/>
      <protection/>
    </xf>
    <xf numFmtId="173" fontId="4" fillId="0" borderId="0" xfId="21" applyNumberFormat="1" applyFont="1" applyFill="1">
      <alignment/>
      <protection/>
    </xf>
    <xf numFmtId="206" fontId="3" fillId="0" borderId="0" xfId="21" applyNumberFormat="1" applyFont="1" applyFill="1" applyAlignment="1">
      <alignment horizontal="center"/>
      <protection/>
    </xf>
    <xf numFmtId="173" fontId="3" fillId="0" borderId="5" xfId="15" applyNumberFormat="1" applyFont="1" applyFill="1" applyBorder="1" applyAlignment="1">
      <alignment/>
    </xf>
    <xf numFmtId="43" fontId="3" fillId="0" borderId="1" xfId="15" applyFont="1" applyFill="1" applyBorder="1" applyAlignment="1">
      <alignment horizontal="center"/>
    </xf>
    <xf numFmtId="0" fontId="3" fillId="0" borderId="0" xfId="0" applyFont="1" applyAlignment="1">
      <alignment/>
    </xf>
    <xf numFmtId="15" fontId="4" fillId="0" borderId="0" xfId="0" applyNumberFormat="1" applyFont="1" applyFill="1" applyBorder="1" applyAlignment="1">
      <alignment horizontal="center"/>
    </xf>
    <xf numFmtId="173" fontId="3" fillId="0" borderId="1" xfId="15" applyNumberFormat="1" applyFont="1" applyFill="1" applyBorder="1" applyAlignment="1">
      <alignment/>
    </xf>
    <xf numFmtId="0" fontId="3" fillId="0" borderId="0" xfId="21" applyFont="1" applyFill="1" applyBorder="1">
      <alignment/>
      <protection/>
    </xf>
    <xf numFmtId="0" fontId="4" fillId="0" borderId="0" xfId="21" applyFont="1" applyAlignment="1">
      <alignment horizontal="center"/>
      <protection/>
    </xf>
    <xf numFmtId="0" fontId="4" fillId="0" borderId="0" xfId="21" applyFont="1" applyFill="1" applyAlignment="1">
      <alignment horizontal="center"/>
      <protection/>
    </xf>
    <xf numFmtId="173" fontId="3" fillId="0" borderId="6" xfId="15" applyNumberFormat="1" applyFont="1" applyBorder="1" applyAlignment="1">
      <alignment/>
    </xf>
    <xf numFmtId="173" fontId="3" fillId="0" borderId="7" xfId="15" applyNumberFormat="1" applyFont="1" applyBorder="1" applyAlignment="1">
      <alignment/>
    </xf>
    <xf numFmtId="173" fontId="3" fillId="0" borderId="8" xfId="15" applyNumberFormat="1" applyFont="1" applyBorder="1" applyAlignment="1">
      <alignment/>
    </xf>
    <xf numFmtId="173" fontId="3" fillId="0" borderId="7" xfId="15" applyNumberFormat="1" applyFont="1" applyBorder="1" applyAlignment="1">
      <alignment horizontal="right"/>
    </xf>
    <xf numFmtId="173" fontId="3" fillId="0" borderId="6" xfId="15" applyNumberFormat="1" applyFont="1" applyBorder="1" applyAlignment="1">
      <alignment horizontal="center"/>
    </xf>
    <xf numFmtId="173" fontId="3" fillId="0" borderId="7" xfId="15" applyNumberFormat="1" applyFont="1" applyBorder="1" applyAlignment="1">
      <alignment horizontal="center"/>
    </xf>
    <xf numFmtId="0" fontId="7" fillId="0" borderId="0" xfId="0" applyFont="1" applyAlignment="1">
      <alignment/>
    </xf>
    <xf numFmtId="0" fontId="6" fillId="0" borderId="0" xfId="0" applyFont="1" applyBorder="1" applyAlignment="1">
      <alignment/>
    </xf>
    <xf numFmtId="0" fontId="6" fillId="0" borderId="0" xfId="0" applyFont="1" applyBorder="1" applyAlignment="1" quotePrefix="1">
      <alignment horizontal="left"/>
    </xf>
    <xf numFmtId="0" fontId="6" fillId="0" borderId="0" xfId="0" applyFont="1" applyAlignment="1">
      <alignment/>
    </xf>
    <xf numFmtId="0" fontId="6" fillId="0" borderId="0" xfId="0" applyFont="1" applyBorder="1" applyAlignment="1">
      <alignment horizontal="left"/>
    </xf>
    <xf numFmtId="0" fontId="7" fillId="0" borderId="0" xfId="0" applyFont="1" applyBorder="1" applyAlignment="1">
      <alignment/>
    </xf>
    <xf numFmtId="9" fontId="6" fillId="0" borderId="0" xfId="22" applyFont="1" applyBorder="1" applyAlignment="1">
      <alignment/>
    </xf>
    <xf numFmtId="173" fontId="6" fillId="0" borderId="0" xfId="15" applyNumberFormat="1" applyFont="1" applyBorder="1" applyAlignment="1">
      <alignment/>
    </xf>
    <xf numFmtId="173" fontId="4" fillId="0" borderId="2" xfId="15" applyNumberFormat="1" applyFont="1" applyFill="1" applyBorder="1" applyAlignment="1">
      <alignment/>
    </xf>
    <xf numFmtId="173" fontId="7" fillId="0" borderId="2" xfId="15" applyNumberFormat="1" applyFont="1" applyBorder="1" applyAlignment="1">
      <alignment/>
    </xf>
    <xf numFmtId="0" fontId="3" fillId="0" borderId="4" xfId="21" applyFont="1" applyBorder="1">
      <alignment/>
      <protection/>
    </xf>
    <xf numFmtId="0" fontId="3" fillId="0" borderId="5" xfId="21" applyFont="1" applyBorder="1" applyAlignment="1">
      <alignment horizontal="right"/>
      <protection/>
    </xf>
    <xf numFmtId="0" fontId="3" fillId="0" borderId="2" xfId="21" applyFont="1" applyBorder="1" applyAlignment="1">
      <alignment horizontal="right"/>
      <protection/>
    </xf>
    <xf numFmtId="0" fontId="8" fillId="0" borderId="0" xfId="0" applyFont="1" applyFill="1" applyBorder="1" applyAlignment="1" quotePrefix="1">
      <alignment horizontal="left"/>
    </xf>
    <xf numFmtId="0" fontId="9" fillId="0" borderId="0" xfId="0" applyFont="1" applyBorder="1" applyAlignment="1">
      <alignment horizontal="left"/>
    </xf>
    <xf numFmtId="0" fontId="9" fillId="0" borderId="0" xfId="0" applyFont="1" applyBorder="1" applyAlignment="1">
      <alignment horizontal="center"/>
    </xf>
    <xf numFmtId="0" fontId="9" fillId="0" borderId="0" xfId="0" applyFont="1" applyFill="1" applyBorder="1" applyAlignment="1">
      <alignment horizontal="center"/>
    </xf>
    <xf numFmtId="0" fontId="8" fillId="0" borderId="0" xfId="0" applyFont="1" applyFill="1" applyAlignment="1">
      <alignment/>
    </xf>
    <xf numFmtId="0" fontId="8" fillId="0" borderId="0" xfId="0" applyFont="1" applyBorder="1" applyAlignment="1">
      <alignment/>
    </xf>
    <xf numFmtId="0" fontId="9" fillId="0" borderId="0" xfId="0" applyFont="1" applyBorder="1" applyAlignment="1">
      <alignment horizontal="center" vertical="top"/>
    </xf>
    <xf numFmtId="0" fontId="8" fillId="0" borderId="0" xfId="0" applyFont="1" applyAlignment="1">
      <alignment/>
    </xf>
    <xf numFmtId="0" fontId="8" fillId="0" borderId="0" xfId="21" applyFont="1">
      <alignment/>
      <protection/>
    </xf>
    <xf numFmtId="0" fontId="9" fillId="0" borderId="0" xfId="0" applyFont="1" applyFill="1" applyBorder="1" applyAlignment="1">
      <alignment horizontal="center" vertical="top"/>
    </xf>
    <xf numFmtId="0" fontId="9" fillId="0" borderId="0" xfId="0" applyFont="1" applyFill="1" applyAlignment="1">
      <alignment horizontal="center"/>
    </xf>
    <xf numFmtId="0" fontId="9" fillId="0" borderId="0" xfId="0" applyFont="1" applyBorder="1" applyAlignment="1">
      <alignment/>
    </xf>
    <xf numFmtId="0" fontId="8" fillId="0" borderId="0" xfId="0" applyFont="1" applyBorder="1" applyAlignment="1">
      <alignment horizontal="center"/>
    </xf>
    <xf numFmtId="0" fontId="8" fillId="0" borderId="0" xfId="0" applyFont="1" applyAlignment="1">
      <alignment horizontal="center"/>
    </xf>
    <xf numFmtId="15" fontId="9" fillId="0" borderId="0" xfId="0" applyNumberFormat="1" applyFont="1" applyBorder="1" applyAlignment="1">
      <alignment horizontal="center"/>
    </xf>
    <xf numFmtId="15" fontId="9" fillId="0" borderId="0" xfId="0" applyNumberFormat="1" applyFont="1" applyFill="1" applyBorder="1" applyAlignment="1">
      <alignment horizontal="center"/>
    </xf>
    <xf numFmtId="15" fontId="9" fillId="0" borderId="0" xfId="0" applyNumberFormat="1" applyFont="1" applyFill="1" applyAlignment="1">
      <alignment horizontal="center"/>
    </xf>
    <xf numFmtId="0" fontId="8" fillId="0" borderId="0" xfId="0" applyFont="1" applyBorder="1" applyAlignment="1" quotePrefix="1">
      <alignment/>
    </xf>
    <xf numFmtId="173" fontId="8" fillId="0" borderId="1" xfId="15" applyNumberFormat="1" applyFont="1" applyFill="1" applyBorder="1" applyAlignment="1">
      <alignment/>
    </xf>
    <xf numFmtId="173" fontId="8" fillId="0" borderId="0" xfId="15" applyNumberFormat="1" applyFont="1" applyBorder="1" applyAlignment="1">
      <alignment/>
    </xf>
    <xf numFmtId="173" fontId="8" fillId="0" borderId="1" xfId="15" applyNumberFormat="1" applyFont="1" applyFill="1" applyBorder="1" applyAlignment="1">
      <alignment horizontal="right"/>
    </xf>
    <xf numFmtId="173" fontId="8" fillId="0" borderId="0" xfId="15" applyNumberFormat="1" applyFont="1" applyFill="1" applyBorder="1" applyAlignment="1">
      <alignment/>
    </xf>
    <xf numFmtId="0" fontId="8" fillId="0" borderId="0" xfId="0" applyFont="1" applyFill="1" applyBorder="1" applyAlignment="1">
      <alignment/>
    </xf>
    <xf numFmtId="173" fontId="8" fillId="0" borderId="4" xfId="15" applyNumberFormat="1" applyFont="1" applyFill="1" applyBorder="1" applyAlignment="1">
      <alignment/>
    </xf>
    <xf numFmtId="0" fontId="8" fillId="0" borderId="0" xfId="0" applyFont="1" applyFill="1" applyBorder="1" applyAlignment="1" quotePrefix="1">
      <alignment/>
    </xf>
    <xf numFmtId="215" fontId="8" fillId="0" borderId="0" xfId="0" applyNumberFormat="1" applyFont="1" applyFill="1" applyAlignment="1">
      <alignment/>
    </xf>
    <xf numFmtId="0" fontId="8" fillId="0" borderId="4" xfId="0" applyFont="1" applyFill="1" applyBorder="1" applyAlignment="1">
      <alignment/>
    </xf>
    <xf numFmtId="0" fontId="8" fillId="0" borderId="0" xfId="0" applyFont="1" applyBorder="1" applyAlignment="1">
      <alignment horizontal="left"/>
    </xf>
    <xf numFmtId="173" fontId="8" fillId="0" borderId="2" xfId="15" applyNumberFormat="1" applyFont="1" applyFill="1" applyBorder="1" applyAlignment="1">
      <alignment/>
    </xf>
    <xf numFmtId="0" fontId="8" fillId="0" borderId="0" xfId="0" applyFont="1" applyFill="1" applyBorder="1" applyAlignment="1">
      <alignment horizontal="left"/>
    </xf>
    <xf numFmtId="0" fontId="8" fillId="0" borderId="0" xfId="21" applyFont="1" applyBorder="1">
      <alignment/>
      <protection/>
    </xf>
    <xf numFmtId="43" fontId="8" fillId="0" borderId="1" xfId="15" applyNumberFormat="1" applyFont="1" applyFill="1" applyBorder="1" applyAlignment="1">
      <alignment/>
    </xf>
    <xf numFmtId="43" fontId="8" fillId="0" borderId="0" xfId="15" applyNumberFormat="1" applyFont="1" applyFill="1" applyBorder="1" applyAlignment="1">
      <alignment/>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43" fontId="10" fillId="0" borderId="0" xfId="15" applyNumberFormat="1" applyFont="1" applyFill="1" applyBorder="1" applyAlignment="1">
      <alignment/>
    </xf>
    <xf numFmtId="0" fontId="10" fillId="0" borderId="0" xfId="0" applyFont="1" applyFill="1" applyBorder="1" applyAlignment="1">
      <alignment horizontal="left"/>
    </xf>
    <xf numFmtId="0" fontId="9" fillId="0" borderId="0" xfId="0" applyFont="1" applyAlignment="1">
      <alignment/>
    </xf>
    <xf numFmtId="173" fontId="8" fillId="0" borderId="0" xfId="15" applyNumberFormat="1" applyFont="1" applyFill="1" applyBorder="1" applyAlignment="1">
      <alignment horizontal="right"/>
    </xf>
    <xf numFmtId="173" fontId="8" fillId="0" borderId="4" xfId="15" applyNumberFormat="1" applyFont="1" applyFill="1" applyBorder="1" applyAlignment="1">
      <alignment horizontal="right"/>
    </xf>
    <xf numFmtId="173" fontId="8" fillId="0" borderId="2" xfId="15" applyNumberFormat="1" applyFont="1" applyFill="1" applyBorder="1" applyAlignment="1">
      <alignment horizontal="right"/>
    </xf>
    <xf numFmtId="43" fontId="8" fillId="0" borderId="1" xfId="15" applyNumberFormat="1" applyFont="1" applyFill="1" applyBorder="1" applyAlignment="1">
      <alignment horizontal="right"/>
    </xf>
    <xf numFmtId="0" fontId="8" fillId="0" borderId="0" xfId="0" applyFont="1" applyFill="1" applyAlignment="1">
      <alignment horizontal="right"/>
    </xf>
    <xf numFmtId="0" fontId="9" fillId="0" borderId="0" xfId="21" applyFont="1" applyBorder="1" applyAlignment="1">
      <alignment/>
      <protection/>
    </xf>
    <xf numFmtId="0" fontId="9" fillId="0" borderId="0" xfId="21" applyFont="1" applyBorder="1" applyAlignment="1" quotePrefix="1">
      <alignment/>
      <protection/>
    </xf>
    <xf numFmtId="0" fontId="9" fillId="0" borderId="0" xfId="21" applyFont="1" applyBorder="1">
      <alignment/>
      <protection/>
    </xf>
    <xf numFmtId="0" fontId="9" fillId="0" borderId="0" xfId="0" applyFont="1" applyFill="1" applyBorder="1" applyAlignment="1">
      <alignment/>
    </xf>
    <xf numFmtId="173" fontId="8" fillId="0" borderId="0" xfId="15" applyNumberFormat="1" applyFont="1" applyBorder="1" applyAlignment="1">
      <alignment horizontal="left"/>
    </xf>
    <xf numFmtId="173" fontId="8" fillId="0" borderId="4" xfId="15" applyNumberFormat="1" applyFont="1" applyBorder="1" applyAlignment="1">
      <alignment/>
    </xf>
    <xf numFmtId="0" fontId="9" fillId="0" borderId="0" xfId="0" applyFont="1" applyBorder="1" applyAlignment="1">
      <alignment horizontal="center" vertical="top"/>
    </xf>
    <xf numFmtId="0" fontId="8" fillId="0" borderId="0" xfId="0" applyFont="1" applyAlignment="1">
      <alignment horizontal="center" vertical="top"/>
    </xf>
    <xf numFmtId="37" fontId="9" fillId="0" borderId="0" xfId="0" applyNumberFormat="1" applyFont="1" applyAlignment="1">
      <alignment/>
    </xf>
    <xf numFmtId="0" fontId="8" fillId="0" borderId="0" xfId="0" applyFont="1" applyAlignment="1">
      <alignment/>
    </xf>
    <xf numFmtId="0" fontId="9" fillId="0" borderId="0" xfId="0" applyFont="1" applyAlignment="1">
      <alignment/>
    </xf>
    <xf numFmtId="173" fontId="3" fillId="0" borderId="0" xfId="15"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152400</xdr:rowOff>
    </xdr:from>
    <xdr:to>
      <xdr:col>5</xdr:col>
      <xdr:colOff>38100</xdr:colOff>
      <xdr:row>59</xdr:row>
      <xdr:rowOff>47625</xdr:rowOff>
    </xdr:to>
    <xdr:sp>
      <xdr:nvSpPr>
        <xdr:cNvPr id="1" name="TextBox 1"/>
        <xdr:cNvSpPr txBox="1">
          <a:spLocks noChangeArrowheads="1"/>
        </xdr:cNvSpPr>
      </xdr:nvSpPr>
      <xdr:spPr>
        <a:xfrm>
          <a:off x="9525" y="9277350"/>
          <a:ext cx="5562600" cy="38100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30 April 2004 was prepared at company level. No consolidated financial statements were prepared as the company has yet to commence operations.</a:t>
          </a:r>
        </a:p>
      </xdr:txBody>
    </xdr:sp>
    <xdr:clientData/>
  </xdr:twoCellAnchor>
  <xdr:oneCellAnchor>
    <xdr:from>
      <xdr:col>2</xdr:col>
      <xdr:colOff>352425</xdr:colOff>
      <xdr:row>60</xdr:row>
      <xdr:rowOff>47625</xdr:rowOff>
    </xdr:from>
    <xdr:ext cx="76200" cy="200025"/>
    <xdr:sp>
      <xdr:nvSpPr>
        <xdr:cNvPr id="2" name="TextBox 2"/>
        <xdr:cNvSpPr txBox="1">
          <a:spLocks noChangeArrowheads="1"/>
        </xdr:cNvSpPr>
      </xdr:nvSpPr>
      <xdr:spPr>
        <a:xfrm>
          <a:off x="4095750" y="9820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59</xdr:row>
      <xdr:rowOff>142875</xdr:rowOff>
    </xdr:from>
    <xdr:to>
      <xdr:col>5</xdr:col>
      <xdr:colOff>28575</xdr:colOff>
      <xdr:row>63</xdr:row>
      <xdr:rowOff>38100</xdr:rowOff>
    </xdr:to>
    <xdr:sp>
      <xdr:nvSpPr>
        <xdr:cNvPr id="3" name="TextBox 3"/>
        <xdr:cNvSpPr txBox="1">
          <a:spLocks noChangeArrowheads="1"/>
        </xdr:cNvSpPr>
      </xdr:nvSpPr>
      <xdr:spPr>
        <a:xfrm>
          <a:off x="9525" y="9753600"/>
          <a:ext cx="5553075" cy="5429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Annual Financial Statements of KHIB and its subsidiaries for the financial year ended 30 April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6</xdr:col>
      <xdr:colOff>600075</xdr:colOff>
      <xdr:row>44</xdr:row>
      <xdr:rowOff>95250</xdr:rowOff>
    </xdr:to>
    <xdr:sp>
      <xdr:nvSpPr>
        <xdr:cNvPr id="1" name="TextBox 1"/>
        <xdr:cNvSpPr txBox="1">
          <a:spLocks noChangeArrowheads="1"/>
        </xdr:cNvSpPr>
      </xdr:nvSpPr>
      <xdr:spPr>
        <a:xfrm>
          <a:off x="28575" y="6657975"/>
          <a:ext cx="6858000" cy="581025"/>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Statement of Changes In Equity should be read in conjunction with the Annual Financial Statements of KHIB and its subsidiaries for the financial year ended 30 April  2004 and the accompanying explanatory notes attached to the interim financial statements. </a:t>
          </a:r>
        </a:p>
      </xdr:txBody>
    </xdr:sp>
    <xdr:clientData/>
  </xdr:twoCellAnchor>
  <xdr:twoCellAnchor>
    <xdr:from>
      <xdr:col>0</xdr:col>
      <xdr:colOff>38100</xdr:colOff>
      <xdr:row>38</xdr:row>
      <xdr:rowOff>0</xdr:rowOff>
    </xdr:from>
    <xdr:to>
      <xdr:col>6</xdr:col>
      <xdr:colOff>533400</xdr:colOff>
      <xdr:row>40</xdr:row>
      <xdr:rowOff>38100</xdr:rowOff>
    </xdr:to>
    <xdr:sp>
      <xdr:nvSpPr>
        <xdr:cNvPr id="2" name="TextBox 3"/>
        <xdr:cNvSpPr txBox="1">
          <a:spLocks noChangeArrowheads="1"/>
        </xdr:cNvSpPr>
      </xdr:nvSpPr>
      <xdr:spPr>
        <a:xfrm>
          <a:off x="38100" y="6172200"/>
          <a:ext cx="6781800" cy="361950"/>
        </a:xfrm>
        <a:prstGeom prst="rect">
          <a:avLst/>
        </a:prstGeom>
        <a:solidFill>
          <a:srgbClr val="FFFFFF"/>
        </a:solidFill>
        <a:ln w="9525" cmpd="sng">
          <a:noFill/>
        </a:ln>
      </xdr:spPr>
      <xdr:txBody>
        <a:bodyPr vertOverflow="clip" wrap="square"/>
        <a:p>
          <a:pPr algn="l">
            <a:defRPr/>
          </a:pPr>
          <a:r>
            <a:rPr lang="en-US" cap="none" sz="1000" b="0" i="0" u="none" baseline="0"/>
            <a:t>There were no comparative results presented as these are the fourth quarterly results announced by KHIB which was listed on 6 October 2004 on the Second Board of Bursa Securities.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0</xdr:rowOff>
    </xdr:from>
    <xdr:to>
      <xdr:col>5</xdr:col>
      <xdr:colOff>828675</xdr:colOff>
      <xdr:row>84</xdr:row>
      <xdr:rowOff>0</xdr:rowOff>
    </xdr:to>
    <xdr:sp>
      <xdr:nvSpPr>
        <xdr:cNvPr id="1" name="TextBox 1"/>
        <xdr:cNvSpPr txBox="1">
          <a:spLocks noChangeArrowheads="1"/>
        </xdr:cNvSpPr>
      </xdr:nvSpPr>
      <xdr:spPr>
        <a:xfrm>
          <a:off x="0" y="13639800"/>
          <a:ext cx="54006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80</xdr:row>
      <xdr:rowOff>47625</xdr:rowOff>
    </xdr:from>
    <xdr:ext cx="76200" cy="200025"/>
    <xdr:sp>
      <xdr:nvSpPr>
        <xdr:cNvPr id="2" name="TextBox 2"/>
        <xdr:cNvSpPr txBox="1">
          <a:spLocks noChangeArrowheads="1"/>
        </xdr:cNvSpPr>
      </xdr:nvSpPr>
      <xdr:spPr>
        <a:xfrm>
          <a:off x="400050" y="13039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79</xdr:row>
      <xdr:rowOff>76200</xdr:rowOff>
    </xdr:from>
    <xdr:to>
      <xdr:col>5</xdr:col>
      <xdr:colOff>828675</xdr:colOff>
      <xdr:row>82</xdr:row>
      <xdr:rowOff>76200</xdr:rowOff>
    </xdr:to>
    <xdr:sp>
      <xdr:nvSpPr>
        <xdr:cNvPr id="3" name="TextBox 3"/>
        <xdr:cNvSpPr txBox="1">
          <a:spLocks noChangeArrowheads="1"/>
        </xdr:cNvSpPr>
      </xdr:nvSpPr>
      <xdr:spPr>
        <a:xfrm>
          <a:off x="0" y="12906375"/>
          <a:ext cx="5400675" cy="4857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Statements of KHIB and its subsidiaries for the financial year ended 30 April  2004 and the accompanying explanatory notes attached to the interim financial statements. </a:t>
          </a:r>
        </a:p>
      </xdr:txBody>
    </xdr:sp>
    <xdr:clientData/>
  </xdr:twoCellAnchor>
  <xdr:twoCellAnchor>
    <xdr:from>
      <xdr:col>0</xdr:col>
      <xdr:colOff>38100</xdr:colOff>
      <xdr:row>84</xdr:row>
      <xdr:rowOff>0</xdr:rowOff>
    </xdr:from>
    <xdr:to>
      <xdr:col>5</xdr:col>
      <xdr:colOff>819150</xdr:colOff>
      <xdr:row>84</xdr:row>
      <xdr:rowOff>0</xdr:rowOff>
    </xdr:to>
    <xdr:sp>
      <xdr:nvSpPr>
        <xdr:cNvPr id="4" name="TextBox 4"/>
        <xdr:cNvSpPr txBox="1">
          <a:spLocks noChangeArrowheads="1"/>
        </xdr:cNvSpPr>
      </xdr:nvSpPr>
      <xdr:spPr>
        <a:xfrm>
          <a:off x="38100" y="13639800"/>
          <a:ext cx="5353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March 2004 has been prepared on a proforma basis on the assumption that the acquisition of subsidiary companies was completed on 31 March 2004.</a:t>
          </a:r>
        </a:p>
      </xdr:txBody>
    </xdr:sp>
    <xdr:clientData/>
  </xdr:twoCellAnchor>
  <xdr:twoCellAnchor>
    <xdr:from>
      <xdr:col>0</xdr:col>
      <xdr:colOff>28575</xdr:colOff>
      <xdr:row>76</xdr:row>
      <xdr:rowOff>123825</xdr:rowOff>
    </xdr:from>
    <xdr:to>
      <xdr:col>6</xdr:col>
      <xdr:colOff>0</xdr:colOff>
      <xdr:row>78</xdr:row>
      <xdr:rowOff>133350</xdr:rowOff>
    </xdr:to>
    <xdr:sp>
      <xdr:nvSpPr>
        <xdr:cNvPr id="5" name="TextBox 5"/>
        <xdr:cNvSpPr txBox="1">
          <a:spLocks noChangeArrowheads="1"/>
        </xdr:cNvSpPr>
      </xdr:nvSpPr>
      <xdr:spPr>
        <a:xfrm>
          <a:off x="28575" y="12468225"/>
          <a:ext cx="5400675" cy="333375"/>
        </a:xfrm>
        <a:prstGeom prst="rect">
          <a:avLst/>
        </a:prstGeom>
        <a:solidFill>
          <a:srgbClr val="FFFFFF"/>
        </a:solidFill>
        <a:ln w="9525" cmpd="sng">
          <a:noFill/>
        </a:ln>
      </xdr:spPr>
      <xdr:txBody>
        <a:bodyPr vertOverflow="clip" wrap="square"/>
        <a:p>
          <a:pPr algn="just">
            <a:defRPr/>
          </a:pPr>
          <a:r>
            <a:rPr lang="en-US" cap="none" sz="1000" b="0" i="0" u="none" baseline="0"/>
            <a:t>There were no comparative results presented as these are the fourth quarterly results announced by KHIB which was listed on 6 October 2004 on the Second Board of Bursa Securities.</a:t>
          </a:r>
        </a:p>
      </xdr:txBody>
    </xdr:sp>
    <xdr:clientData/>
  </xdr:twoCellAnchor>
  <xdr:oneCellAnchor>
    <xdr:from>
      <xdr:col>2</xdr:col>
      <xdr:colOff>0</xdr:colOff>
      <xdr:row>81</xdr:row>
      <xdr:rowOff>47625</xdr:rowOff>
    </xdr:from>
    <xdr:ext cx="76200" cy="200025"/>
    <xdr:sp>
      <xdr:nvSpPr>
        <xdr:cNvPr id="6" name="TextBox 6"/>
        <xdr:cNvSpPr txBox="1">
          <a:spLocks noChangeArrowheads="1"/>
        </xdr:cNvSpPr>
      </xdr:nvSpPr>
      <xdr:spPr>
        <a:xfrm>
          <a:off x="400050" y="132016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zoomScale="75" zoomScaleNormal="75" workbookViewId="0" topLeftCell="A28">
      <selection activeCell="C42" sqref="C42"/>
    </sheetView>
  </sheetViews>
  <sheetFormatPr defaultColWidth="9.140625" defaultRowHeight="13.5" customHeight="1"/>
  <cols>
    <col min="1" max="1" width="3.28125" style="99" customWidth="1"/>
    <col min="2" max="2" width="3.28125" style="68" customWidth="1"/>
    <col min="3" max="3" width="1.57421875" style="68" customWidth="1"/>
    <col min="4" max="4" width="55.00390625" style="68" customWidth="1"/>
    <col min="5" max="5" width="15.00390625" style="65" customWidth="1"/>
    <col min="6" max="6" width="1.28515625" style="68" customWidth="1"/>
    <col min="7" max="7" width="14.57421875" style="65" customWidth="1"/>
    <col min="8" max="8" width="1.8515625" style="66" customWidth="1"/>
    <col min="9" max="9" width="14.140625" style="65" customWidth="1"/>
    <col min="10" max="10" width="1.8515625" style="66" customWidth="1"/>
    <col min="11" max="11" width="14.421875" style="65" customWidth="1"/>
    <col min="12" max="12" width="2.421875" style="66" customWidth="1"/>
    <col min="13" max="16384" width="9.140625" style="68" customWidth="1"/>
  </cols>
  <sheetData>
    <row r="1" spans="1:12" ht="13.5" customHeight="1">
      <c r="A1" s="105" t="s">
        <v>45</v>
      </c>
      <c r="B1" s="62"/>
      <c r="C1" s="63"/>
      <c r="D1" s="63"/>
      <c r="E1" s="64"/>
      <c r="F1" s="63"/>
      <c r="G1" s="64"/>
      <c r="H1" s="63"/>
      <c r="L1" s="67"/>
    </row>
    <row r="2" spans="1:12" ht="13.5" customHeight="1">
      <c r="A2" s="106" t="s">
        <v>46</v>
      </c>
      <c r="B2" s="62"/>
      <c r="C2" s="63"/>
      <c r="D2" s="63"/>
      <c r="E2" s="64"/>
      <c r="F2" s="63"/>
      <c r="G2" s="64"/>
      <c r="H2" s="63"/>
      <c r="L2" s="67"/>
    </row>
    <row r="3" spans="1:12" ht="13.5" customHeight="1">
      <c r="A3" s="91"/>
      <c r="B3" s="62"/>
      <c r="C3" s="63"/>
      <c r="D3" s="63"/>
      <c r="E3" s="64"/>
      <c r="F3" s="63"/>
      <c r="G3" s="64"/>
      <c r="H3" s="63"/>
      <c r="L3" s="67"/>
    </row>
    <row r="4" spans="1:12" ht="13.5" customHeight="1">
      <c r="A4" s="107" t="s">
        <v>96</v>
      </c>
      <c r="B4" s="62"/>
      <c r="C4" s="63"/>
      <c r="D4" s="63"/>
      <c r="E4" s="64"/>
      <c r="F4" s="63"/>
      <c r="G4" s="64"/>
      <c r="H4" s="63"/>
      <c r="L4" s="67"/>
    </row>
    <row r="5" spans="1:12" ht="13.5" customHeight="1">
      <c r="A5" s="107" t="s">
        <v>121</v>
      </c>
      <c r="B5" s="62"/>
      <c r="C5" s="63"/>
      <c r="D5" s="63"/>
      <c r="E5" s="64"/>
      <c r="F5" s="63"/>
      <c r="G5" s="64"/>
      <c r="H5" s="63"/>
      <c r="L5" s="67"/>
    </row>
    <row r="6" spans="1:12" ht="13.5" customHeight="1">
      <c r="A6" s="107" t="s">
        <v>19</v>
      </c>
      <c r="B6" s="62"/>
      <c r="C6" s="63"/>
      <c r="D6" s="63"/>
      <c r="E6" s="64"/>
      <c r="F6" s="63"/>
      <c r="G6" s="64"/>
      <c r="H6" s="63"/>
      <c r="L6" s="67"/>
    </row>
    <row r="7" spans="1:12" ht="13.5" customHeight="1">
      <c r="A7" s="63"/>
      <c r="B7" s="62"/>
      <c r="C7" s="63"/>
      <c r="D7" s="63"/>
      <c r="E7" s="64"/>
      <c r="F7" s="63"/>
      <c r="G7" s="64"/>
      <c r="H7" s="63"/>
      <c r="L7" s="67"/>
    </row>
    <row r="8" spans="1:12" ht="13.5" customHeight="1">
      <c r="A8" s="63"/>
      <c r="B8" s="62"/>
      <c r="C8" s="63"/>
      <c r="D8" s="63"/>
      <c r="E8" s="64"/>
      <c r="F8" s="63"/>
      <c r="G8" s="64"/>
      <c r="H8" s="63"/>
      <c r="L8" s="67"/>
    </row>
    <row r="9" spans="1:12" ht="13.5" customHeight="1">
      <c r="A9" s="72"/>
      <c r="B9" s="66"/>
      <c r="C9" s="66"/>
      <c r="D9" s="66"/>
      <c r="E9" s="111" t="s">
        <v>95</v>
      </c>
      <c r="F9" s="112"/>
      <c r="G9" s="112"/>
      <c r="I9" s="111" t="s">
        <v>94</v>
      </c>
      <c r="J9" s="112"/>
      <c r="K9" s="112"/>
      <c r="L9" s="63"/>
    </row>
    <row r="10" spans="1:12" ht="13.5" customHeight="1">
      <c r="A10" s="72"/>
      <c r="B10" s="66"/>
      <c r="C10" s="66"/>
      <c r="D10" s="66"/>
      <c r="E10" s="70" t="s">
        <v>47</v>
      </c>
      <c r="F10" s="67"/>
      <c r="G10" s="71" t="s">
        <v>48</v>
      </c>
      <c r="H10" s="72"/>
      <c r="I10" s="71" t="s">
        <v>47</v>
      </c>
      <c r="J10" s="72"/>
      <c r="K10" s="71" t="s">
        <v>48</v>
      </c>
      <c r="L10" s="72"/>
    </row>
    <row r="11" spans="1:12" s="74" customFormat="1" ht="13.5" customHeight="1">
      <c r="A11" s="63"/>
      <c r="B11" s="73"/>
      <c r="C11" s="73"/>
      <c r="D11" s="73"/>
      <c r="E11" s="64" t="s">
        <v>49</v>
      </c>
      <c r="F11" s="63"/>
      <c r="G11" s="71" t="s">
        <v>49</v>
      </c>
      <c r="H11" s="72"/>
      <c r="I11" s="71" t="s">
        <v>50</v>
      </c>
      <c r="J11" s="63"/>
      <c r="K11" s="71" t="s">
        <v>49</v>
      </c>
      <c r="L11" s="63"/>
    </row>
    <row r="12" spans="1:12" ht="13.5" customHeight="1">
      <c r="A12" s="72"/>
      <c r="B12" s="66"/>
      <c r="C12" s="66"/>
      <c r="D12" s="66"/>
      <c r="E12" s="64" t="s">
        <v>51</v>
      </c>
      <c r="F12" s="63"/>
      <c r="G12" s="64" t="s">
        <v>51</v>
      </c>
      <c r="H12" s="63"/>
      <c r="I12" s="64" t="s">
        <v>52</v>
      </c>
      <c r="J12" s="72"/>
      <c r="K12" s="64" t="s">
        <v>52</v>
      </c>
      <c r="L12" s="75"/>
    </row>
    <row r="13" spans="1:12" ht="13.5" customHeight="1">
      <c r="A13" s="72"/>
      <c r="B13" s="66"/>
      <c r="C13" s="66"/>
      <c r="D13" s="66"/>
      <c r="E13" s="76">
        <v>38472</v>
      </c>
      <c r="F13" s="75"/>
      <c r="G13" s="76">
        <v>38107</v>
      </c>
      <c r="H13" s="75"/>
      <c r="I13" s="77">
        <f>+E13</f>
        <v>38472</v>
      </c>
      <c r="J13" s="72"/>
      <c r="K13" s="76">
        <f>+G13</f>
        <v>38107</v>
      </c>
      <c r="L13" s="75"/>
    </row>
    <row r="14" spans="1:12" ht="13.5" customHeight="1">
      <c r="A14" s="72"/>
      <c r="B14" s="66"/>
      <c r="C14" s="66"/>
      <c r="D14" s="66"/>
      <c r="E14" s="64" t="s">
        <v>6</v>
      </c>
      <c r="F14" s="63"/>
      <c r="G14" s="64" t="s">
        <v>6</v>
      </c>
      <c r="H14" s="63"/>
      <c r="I14" s="64" t="s">
        <v>6</v>
      </c>
      <c r="J14" s="72"/>
      <c r="K14" s="71" t="s">
        <v>6</v>
      </c>
      <c r="L14" s="63"/>
    </row>
    <row r="15" spans="1:12" ht="13.5" customHeight="1">
      <c r="A15" s="72"/>
      <c r="B15" s="66"/>
      <c r="C15" s="66"/>
      <c r="D15" s="66"/>
      <c r="E15" s="64"/>
      <c r="F15" s="63"/>
      <c r="G15" s="64"/>
      <c r="H15" s="63"/>
      <c r="I15" s="64"/>
      <c r="J15" s="72"/>
      <c r="K15" s="71"/>
      <c r="L15" s="63"/>
    </row>
    <row r="16" spans="1:12" ht="13.5" customHeight="1">
      <c r="A16" s="72"/>
      <c r="B16" s="66"/>
      <c r="C16" s="66"/>
      <c r="D16" s="66"/>
      <c r="E16" s="64"/>
      <c r="F16" s="63"/>
      <c r="G16" s="64"/>
      <c r="H16" s="63"/>
      <c r="J16" s="72"/>
      <c r="L16" s="63"/>
    </row>
    <row r="17" spans="1:12" ht="13.5" customHeight="1">
      <c r="A17" s="72"/>
      <c r="B17" s="66"/>
      <c r="C17" s="66"/>
      <c r="D17" s="66"/>
      <c r="E17" s="64"/>
      <c r="F17" s="63"/>
      <c r="G17" s="64"/>
      <c r="H17" s="63"/>
      <c r="J17" s="72"/>
      <c r="L17" s="63"/>
    </row>
    <row r="18" spans="1:12" ht="13.5" customHeight="1" thickBot="1">
      <c r="A18" s="72"/>
      <c r="B18" s="78"/>
      <c r="C18" s="66" t="s">
        <v>9</v>
      </c>
      <c r="D18" s="66"/>
      <c r="E18" s="79">
        <v>34275</v>
      </c>
      <c r="F18" s="80"/>
      <c r="G18" s="81" t="s">
        <v>87</v>
      </c>
      <c r="H18" s="80"/>
      <c r="I18" s="79">
        <v>132509</v>
      </c>
      <c r="J18" s="80"/>
      <c r="K18" s="81" t="s">
        <v>87</v>
      </c>
      <c r="L18" s="80"/>
    </row>
    <row r="19" spans="1:12" ht="13.5" customHeight="1" thickTop="1">
      <c r="A19" s="72"/>
      <c r="B19" s="78"/>
      <c r="C19" s="66"/>
      <c r="D19" s="66"/>
      <c r="E19" s="82"/>
      <c r="F19" s="80"/>
      <c r="G19" s="100"/>
      <c r="H19" s="80"/>
      <c r="J19" s="80"/>
      <c r="K19" s="100"/>
      <c r="L19" s="80"/>
    </row>
    <row r="20" spans="1:12" ht="13.5" customHeight="1">
      <c r="A20" s="72"/>
      <c r="B20" s="78"/>
      <c r="C20" s="66" t="s">
        <v>56</v>
      </c>
      <c r="D20" s="66"/>
      <c r="E20" s="82">
        <v>2120</v>
      </c>
      <c r="F20" s="82">
        <f>F25-F22</f>
        <v>0</v>
      </c>
      <c r="G20" s="100" t="s">
        <v>87</v>
      </c>
      <c r="H20" s="82">
        <f>H25-H22</f>
        <v>0</v>
      </c>
      <c r="I20" s="82">
        <v>10496</v>
      </c>
      <c r="J20" s="82">
        <f>J25-J22</f>
        <v>0</v>
      </c>
      <c r="K20" s="100" t="s">
        <v>87</v>
      </c>
      <c r="L20" s="80"/>
    </row>
    <row r="21" spans="1:12" ht="13.5" customHeight="1">
      <c r="A21" s="72"/>
      <c r="B21" s="66"/>
      <c r="C21" s="66"/>
      <c r="D21" s="66"/>
      <c r="E21" s="82">
        <v>0</v>
      </c>
      <c r="F21" s="80"/>
      <c r="G21" s="100"/>
      <c r="H21" s="80"/>
      <c r="I21" s="83"/>
      <c r="J21" s="80"/>
      <c r="K21" s="100"/>
      <c r="L21" s="80"/>
    </row>
    <row r="22" spans="1:12" ht="13.5" customHeight="1">
      <c r="A22" s="72"/>
      <c r="B22" s="78"/>
      <c r="C22" s="66" t="s">
        <v>53</v>
      </c>
      <c r="D22" s="66"/>
      <c r="E22" s="82">
        <v>-784</v>
      </c>
      <c r="F22" s="80"/>
      <c r="G22" s="100" t="s">
        <v>87</v>
      </c>
      <c r="H22" s="80"/>
      <c r="I22" s="82">
        <v>-2201</v>
      </c>
      <c r="J22" s="80"/>
      <c r="K22" s="100" t="s">
        <v>87</v>
      </c>
      <c r="L22" s="80"/>
    </row>
    <row r="23" spans="1:12" ht="13.5" customHeight="1">
      <c r="A23" s="72"/>
      <c r="B23" s="78"/>
      <c r="C23" s="83" t="s">
        <v>54</v>
      </c>
      <c r="D23" s="66"/>
      <c r="E23" s="82">
        <v>22</v>
      </c>
      <c r="F23" s="82"/>
      <c r="G23" s="100" t="s">
        <v>87</v>
      </c>
      <c r="H23" s="82"/>
      <c r="I23" s="82">
        <v>54</v>
      </c>
      <c r="J23" s="82"/>
      <c r="K23" s="100" t="s">
        <v>87</v>
      </c>
      <c r="L23" s="80"/>
    </row>
    <row r="24" spans="1:12" ht="13.5" customHeight="1">
      <c r="A24" s="72"/>
      <c r="B24" s="66"/>
      <c r="C24" s="66"/>
      <c r="D24" s="66"/>
      <c r="E24" s="84"/>
      <c r="F24" s="80"/>
      <c r="G24" s="101"/>
      <c r="H24" s="80"/>
      <c r="I24" s="84"/>
      <c r="J24" s="80"/>
      <c r="K24" s="101"/>
      <c r="L24" s="80"/>
    </row>
    <row r="25" spans="1:12" ht="13.5" customHeight="1">
      <c r="A25" s="72"/>
      <c r="B25" s="78"/>
      <c r="C25" s="66" t="s">
        <v>10</v>
      </c>
      <c r="D25" s="66"/>
      <c r="E25" s="82">
        <v>1358</v>
      </c>
      <c r="F25" s="80"/>
      <c r="G25" s="100" t="s">
        <v>87</v>
      </c>
      <c r="H25" s="80"/>
      <c r="I25" s="82">
        <v>8349</v>
      </c>
      <c r="J25" s="80"/>
      <c r="K25" s="100" t="s">
        <v>87</v>
      </c>
      <c r="L25" s="80"/>
    </row>
    <row r="26" spans="1:12" ht="13.5" customHeight="1">
      <c r="A26" s="72"/>
      <c r="B26" s="66"/>
      <c r="C26" s="66"/>
      <c r="D26" s="66"/>
      <c r="E26" s="82"/>
      <c r="F26" s="80"/>
      <c r="G26" s="100"/>
      <c r="H26" s="80"/>
      <c r="J26" s="80"/>
      <c r="K26" s="100"/>
      <c r="L26" s="80"/>
    </row>
    <row r="27" spans="1:12" s="65" customFormat="1" ht="13.5" customHeight="1">
      <c r="A27" s="108"/>
      <c r="B27" s="85"/>
      <c r="C27" s="83" t="s">
        <v>11</v>
      </c>
      <c r="D27" s="83"/>
      <c r="E27" s="82">
        <v>-276</v>
      </c>
      <c r="F27" s="86"/>
      <c r="G27" s="100" t="s">
        <v>87</v>
      </c>
      <c r="H27" s="86"/>
      <c r="I27" s="82">
        <v>-1197</v>
      </c>
      <c r="J27" s="82"/>
      <c r="K27" s="100" t="s">
        <v>87</v>
      </c>
      <c r="L27" s="82"/>
    </row>
    <row r="28" spans="1:12" ht="13.5" customHeight="1">
      <c r="A28" s="72"/>
      <c r="B28" s="66"/>
      <c r="C28" s="66"/>
      <c r="D28" s="66"/>
      <c r="E28" s="84"/>
      <c r="F28" s="80"/>
      <c r="G28" s="101"/>
      <c r="H28" s="80"/>
      <c r="I28" s="87"/>
      <c r="J28" s="80"/>
      <c r="K28" s="101"/>
      <c r="L28" s="80"/>
    </row>
    <row r="29" spans="1:12" ht="13.5" customHeight="1">
      <c r="A29" s="72"/>
      <c r="B29" s="78"/>
      <c r="C29" s="88" t="s">
        <v>57</v>
      </c>
      <c r="D29" s="66"/>
      <c r="E29" s="82">
        <v>1082</v>
      </c>
      <c r="F29" s="80"/>
      <c r="G29" s="100" t="s">
        <v>87</v>
      </c>
      <c r="H29" s="80"/>
      <c r="I29" s="82">
        <v>7152</v>
      </c>
      <c r="J29" s="80"/>
      <c r="K29" s="100" t="s">
        <v>87</v>
      </c>
      <c r="L29" s="80"/>
    </row>
    <row r="30" spans="1:12" ht="13.5" customHeight="1">
      <c r="A30" s="72"/>
      <c r="B30" s="66"/>
      <c r="C30" s="66"/>
      <c r="D30" s="66"/>
      <c r="E30" s="82"/>
      <c r="F30" s="80"/>
      <c r="G30" s="100"/>
      <c r="H30" s="80"/>
      <c r="J30" s="80"/>
      <c r="K30" s="100"/>
      <c r="L30" s="80"/>
    </row>
    <row r="31" spans="1:12" ht="13.5" customHeight="1">
      <c r="A31" s="72"/>
      <c r="B31" s="78"/>
      <c r="C31" s="66" t="s">
        <v>55</v>
      </c>
      <c r="D31" s="66"/>
      <c r="E31" s="82">
        <v>337</v>
      </c>
      <c r="F31" s="80"/>
      <c r="G31" s="100" t="s">
        <v>87</v>
      </c>
      <c r="H31" s="80"/>
      <c r="I31" s="82">
        <v>559</v>
      </c>
      <c r="J31" s="80"/>
      <c r="K31" s="100" t="s">
        <v>87</v>
      </c>
      <c r="L31" s="80"/>
    </row>
    <row r="32" spans="1:12" ht="13.5" customHeight="1">
      <c r="A32" s="72"/>
      <c r="B32" s="66"/>
      <c r="C32" s="66"/>
      <c r="D32" s="66"/>
      <c r="E32" s="84"/>
      <c r="F32" s="80"/>
      <c r="G32" s="101"/>
      <c r="H32" s="80"/>
      <c r="I32" s="84"/>
      <c r="J32" s="80"/>
      <c r="K32" s="101"/>
      <c r="L32" s="80"/>
    </row>
    <row r="33" spans="1:12" ht="13.5" customHeight="1">
      <c r="A33" s="72"/>
      <c r="B33" s="78"/>
      <c r="C33" s="66" t="s">
        <v>58</v>
      </c>
      <c r="D33" s="66"/>
      <c r="E33" s="82">
        <v>1419</v>
      </c>
      <c r="F33" s="80"/>
      <c r="G33" s="100" t="s">
        <v>87</v>
      </c>
      <c r="H33" s="80"/>
      <c r="I33" s="82">
        <v>7711</v>
      </c>
      <c r="J33" s="80"/>
      <c r="K33" s="100" t="s">
        <v>87</v>
      </c>
      <c r="L33" s="80"/>
    </row>
    <row r="34" spans="1:12" ht="13.5" customHeight="1">
      <c r="A34" s="72"/>
      <c r="B34" s="78"/>
      <c r="C34" s="66"/>
      <c r="D34" s="66"/>
      <c r="E34" s="82"/>
      <c r="F34" s="80"/>
      <c r="G34" s="100"/>
      <c r="H34" s="80"/>
      <c r="I34" s="82"/>
      <c r="J34" s="80"/>
      <c r="K34" s="100"/>
      <c r="L34" s="80"/>
    </row>
    <row r="35" spans="1:12" ht="13.5" customHeight="1">
      <c r="A35" s="72"/>
      <c r="B35" s="78"/>
      <c r="C35" s="66" t="s">
        <v>61</v>
      </c>
      <c r="D35" s="66"/>
      <c r="E35" s="82">
        <v>0</v>
      </c>
      <c r="F35" s="80"/>
      <c r="G35" s="100" t="s">
        <v>87</v>
      </c>
      <c r="H35" s="80"/>
      <c r="I35" s="82">
        <v>-2403</v>
      </c>
      <c r="J35" s="80"/>
      <c r="K35" s="100" t="s">
        <v>87</v>
      </c>
      <c r="L35" s="80"/>
    </row>
    <row r="36" spans="1:12" ht="13.5" customHeight="1">
      <c r="A36" s="72"/>
      <c r="B36" s="78"/>
      <c r="C36" s="66" t="s">
        <v>62</v>
      </c>
      <c r="D36" s="66"/>
      <c r="E36" s="84"/>
      <c r="F36" s="110"/>
      <c r="G36" s="101"/>
      <c r="H36" s="110"/>
      <c r="I36" s="84"/>
      <c r="J36" s="110"/>
      <c r="K36" s="101"/>
      <c r="L36" s="80"/>
    </row>
    <row r="37" spans="1:12" ht="18.75" customHeight="1">
      <c r="A37" s="72"/>
      <c r="B37" s="78"/>
      <c r="C37" s="66" t="s">
        <v>131</v>
      </c>
      <c r="D37" s="66"/>
      <c r="E37" s="82">
        <v>1419</v>
      </c>
      <c r="F37" s="80"/>
      <c r="G37" s="100" t="s">
        <v>87</v>
      </c>
      <c r="H37" s="80"/>
      <c r="I37" s="82">
        <v>5308</v>
      </c>
      <c r="J37" s="80"/>
      <c r="K37" s="100" t="s">
        <v>87</v>
      </c>
      <c r="L37" s="80"/>
    </row>
    <row r="38" spans="1:12" ht="13.5" customHeight="1">
      <c r="A38" s="72"/>
      <c r="B38" s="78"/>
      <c r="C38" s="66"/>
      <c r="D38" s="66"/>
      <c r="E38" s="82"/>
      <c r="F38" s="80"/>
      <c r="G38" s="100"/>
      <c r="H38" s="80"/>
      <c r="I38" s="82"/>
      <c r="J38" s="80"/>
      <c r="K38" s="100"/>
      <c r="L38" s="80"/>
    </row>
    <row r="39" spans="1:12" ht="13.5" customHeight="1">
      <c r="A39" s="72"/>
      <c r="B39" s="78"/>
      <c r="C39" s="66" t="s">
        <v>127</v>
      </c>
      <c r="D39" s="66"/>
      <c r="E39" s="82">
        <v>0</v>
      </c>
      <c r="F39" s="80"/>
      <c r="G39" s="100" t="s">
        <v>87</v>
      </c>
      <c r="H39" s="80"/>
      <c r="I39" s="82">
        <v>2700</v>
      </c>
      <c r="J39" s="80"/>
      <c r="K39" s="100" t="s">
        <v>87</v>
      </c>
      <c r="L39" s="80"/>
    </row>
    <row r="40" spans="1:12" ht="13.5" customHeight="1">
      <c r="A40" s="72"/>
      <c r="B40" s="78"/>
      <c r="C40" s="66"/>
      <c r="D40" s="66"/>
      <c r="E40" s="82"/>
      <c r="F40" s="80"/>
      <c r="G40" s="100"/>
      <c r="H40" s="80"/>
      <c r="I40" s="82"/>
      <c r="J40" s="80"/>
      <c r="K40" s="100"/>
      <c r="L40" s="80"/>
    </row>
    <row r="41" spans="1:12" ht="18.75" customHeight="1" thickBot="1">
      <c r="A41" s="72"/>
      <c r="B41" s="78"/>
      <c r="C41" s="66" t="s">
        <v>135</v>
      </c>
      <c r="D41" s="66"/>
      <c r="E41" s="89">
        <v>1419</v>
      </c>
      <c r="F41" s="80"/>
      <c r="G41" s="102" t="s">
        <v>87</v>
      </c>
      <c r="H41" s="80"/>
      <c r="I41" s="89">
        <v>8008</v>
      </c>
      <c r="J41" s="80"/>
      <c r="K41" s="102" t="s">
        <v>87</v>
      </c>
      <c r="L41" s="80"/>
    </row>
    <row r="42" spans="1:12" ht="18.75" customHeight="1" thickTop="1">
      <c r="A42" s="72"/>
      <c r="B42" s="78"/>
      <c r="C42" s="66"/>
      <c r="D42" s="66"/>
      <c r="E42" s="82"/>
      <c r="F42" s="80"/>
      <c r="G42" s="100"/>
      <c r="H42" s="80"/>
      <c r="I42" s="82"/>
      <c r="J42" s="80"/>
      <c r="K42" s="100"/>
      <c r="L42" s="80"/>
    </row>
    <row r="43" spans="1:12" ht="13.5" customHeight="1">
      <c r="A43" s="72"/>
      <c r="B43" s="78"/>
      <c r="D43" s="66"/>
      <c r="E43" s="82"/>
      <c r="F43" s="80"/>
      <c r="G43" s="100"/>
      <c r="H43" s="80"/>
      <c r="J43" s="80"/>
      <c r="K43" s="100"/>
      <c r="L43" s="80"/>
    </row>
    <row r="44" spans="1:12" s="65" customFormat="1" ht="13.5" customHeight="1" thickBot="1">
      <c r="A44" s="108"/>
      <c r="B44" s="90"/>
      <c r="C44" s="90" t="s">
        <v>112</v>
      </c>
      <c r="D44" s="83"/>
      <c r="E44" s="92">
        <v>1.9451679232350927</v>
      </c>
      <c r="F44" s="93"/>
      <c r="G44" s="103">
        <v>0</v>
      </c>
      <c r="H44" s="83"/>
      <c r="I44" s="92">
        <v>10.977381768334475</v>
      </c>
      <c r="J44" s="83"/>
      <c r="K44" s="103">
        <v>0</v>
      </c>
      <c r="L44" s="83"/>
    </row>
    <row r="45" spans="1:12" s="65" customFormat="1" ht="13.5" customHeight="1" thickTop="1">
      <c r="A45" s="108"/>
      <c r="B45" s="61"/>
      <c r="C45" s="83"/>
      <c r="D45" s="83"/>
      <c r="G45" s="104"/>
      <c r="H45" s="83"/>
      <c r="I45" s="93"/>
      <c r="J45" s="83"/>
      <c r="K45" s="104"/>
      <c r="L45" s="83"/>
    </row>
    <row r="46" spans="1:12" s="65" customFormat="1" ht="13.5" customHeight="1">
      <c r="A46" s="108"/>
      <c r="B46" s="61"/>
      <c r="C46" s="61"/>
      <c r="D46" s="83"/>
      <c r="G46" s="104"/>
      <c r="H46" s="83"/>
      <c r="I46" s="93"/>
      <c r="J46" s="83"/>
      <c r="K46" s="104"/>
      <c r="L46" s="83"/>
    </row>
    <row r="47" spans="1:12" s="65" customFormat="1" ht="13.5" customHeight="1" thickBot="1">
      <c r="A47" s="108"/>
      <c r="B47" s="90"/>
      <c r="C47" s="69" t="s">
        <v>88</v>
      </c>
      <c r="D47" s="90"/>
      <c r="E47" s="92">
        <v>0</v>
      </c>
      <c r="G47" s="103">
        <v>0</v>
      </c>
      <c r="H47" s="83"/>
      <c r="I47" s="92">
        <v>0</v>
      </c>
      <c r="J47" s="83"/>
      <c r="K47" s="103">
        <v>0</v>
      </c>
      <c r="L47" s="83"/>
    </row>
    <row r="48" spans="1:9" ht="13.5" customHeight="1" thickTop="1">
      <c r="A48" s="72"/>
      <c r="B48" s="61"/>
      <c r="C48" s="83"/>
      <c r="D48" s="83"/>
      <c r="I48" s="93"/>
    </row>
    <row r="49" spans="1:11" ht="13.5" customHeight="1">
      <c r="A49" s="72"/>
      <c r="B49" s="61"/>
      <c r="C49" s="83"/>
      <c r="D49" s="61"/>
      <c r="I49" s="93"/>
      <c r="K49" s="93"/>
    </row>
    <row r="50" spans="1:12" ht="13.5" customHeight="1">
      <c r="A50" s="109" t="s">
        <v>29</v>
      </c>
      <c r="B50" s="61"/>
      <c r="C50" s="83"/>
      <c r="D50" s="90"/>
      <c r="E50" s="94"/>
      <c r="F50" s="95"/>
      <c r="H50" s="96"/>
      <c r="I50" s="97"/>
      <c r="J50" s="96"/>
      <c r="K50" s="93"/>
      <c r="L50" s="96"/>
    </row>
    <row r="51" spans="1:12" ht="13.5" customHeight="1">
      <c r="A51" s="72"/>
      <c r="B51" s="61"/>
      <c r="C51" s="83"/>
      <c r="D51" s="90"/>
      <c r="E51" s="94"/>
      <c r="F51" s="95"/>
      <c r="H51" s="96"/>
      <c r="I51" s="97"/>
      <c r="J51" s="96"/>
      <c r="K51" s="93"/>
      <c r="L51" s="96"/>
    </row>
    <row r="52" spans="1:12" ht="13.5" customHeight="1">
      <c r="A52" s="66" t="s">
        <v>130</v>
      </c>
      <c r="B52" s="61"/>
      <c r="C52" s="83"/>
      <c r="D52" s="98"/>
      <c r="E52" s="94"/>
      <c r="F52" s="95"/>
      <c r="H52" s="96"/>
      <c r="I52" s="97"/>
      <c r="J52" s="96"/>
      <c r="K52" s="93"/>
      <c r="L52" s="96"/>
    </row>
    <row r="53" spans="1:12" ht="13.5" customHeight="1">
      <c r="A53" s="66" t="s">
        <v>118</v>
      </c>
      <c r="B53" s="61"/>
      <c r="C53" s="83"/>
      <c r="D53" s="98"/>
      <c r="E53" s="94"/>
      <c r="F53" s="95"/>
      <c r="H53" s="96"/>
      <c r="I53" s="97"/>
      <c r="J53" s="96"/>
      <c r="K53" s="93"/>
      <c r="L53" s="96"/>
    </row>
    <row r="54" spans="1:12" ht="13.5" customHeight="1">
      <c r="A54" s="66"/>
      <c r="B54" s="61"/>
      <c r="C54" s="83"/>
      <c r="D54" s="98"/>
      <c r="E54" s="94"/>
      <c r="F54" s="95"/>
      <c r="H54" s="96"/>
      <c r="I54" s="97"/>
      <c r="J54" s="96"/>
      <c r="K54" s="93"/>
      <c r="L54" s="96"/>
    </row>
    <row r="55" spans="1:12" ht="13.5" customHeight="1">
      <c r="A55" s="66" t="s">
        <v>91</v>
      </c>
      <c r="B55" s="61"/>
      <c r="C55" s="83"/>
      <c r="D55" s="98"/>
      <c r="E55" s="94"/>
      <c r="F55" s="95"/>
      <c r="H55" s="96"/>
      <c r="I55" s="97"/>
      <c r="J55" s="96"/>
      <c r="K55" s="93"/>
      <c r="L55" s="96"/>
    </row>
    <row r="56" spans="1:12" ht="13.5" customHeight="1">
      <c r="A56" s="66" t="s">
        <v>90</v>
      </c>
      <c r="B56" s="61"/>
      <c r="C56" s="83"/>
      <c r="D56" s="98"/>
      <c r="E56" s="94"/>
      <c r="F56" s="95"/>
      <c r="H56" s="96"/>
      <c r="I56" s="97"/>
      <c r="J56" s="96"/>
      <c r="K56" s="93"/>
      <c r="L56" s="96"/>
    </row>
    <row r="57" ht="13.5" customHeight="1">
      <c r="A57" s="72"/>
    </row>
    <row r="58" ht="13.5" customHeight="1">
      <c r="A58" s="72"/>
    </row>
    <row r="65" spans="2:10" ht="13.5" customHeight="1">
      <c r="B65" s="113"/>
      <c r="C65" s="114"/>
      <c r="D65" s="114"/>
      <c r="E65" s="114"/>
      <c r="F65" s="114"/>
      <c r="G65" s="114"/>
      <c r="H65" s="114"/>
      <c r="I65" s="114"/>
      <c r="J65" s="114"/>
    </row>
    <row r="66" spans="2:10" ht="13.5" customHeight="1">
      <c r="B66" s="113"/>
      <c r="C66" s="115"/>
      <c r="D66" s="115"/>
      <c r="E66" s="115"/>
      <c r="F66" s="115"/>
      <c r="G66" s="115"/>
      <c r="H66" s="115"/>
      <c r="I66" s="115"/>
      <c r="J66" s="115"/>
    </row>
  </sheetData>
  <mergeCells count="4">
    <mergeCell ref="I9:K9"/>
    <mergeCell ref="B65:J65"/>
    <mergeCell ref="B66:J66"/>
    <mergeCell ref="E9:G9"/>
  </mergeCells>
  <printOptions/>
  <pageMargins left="0.39" right="0.41" top="0.75" bottom="0.54" header="0.28" footer="0.49"/>
  <pageSetup fitToHeight="1" fitToWidth="1"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workbookViewId="0" topLeftCell="A50">
      <selection activeCell="C50" sqref="C50"/>
    </sheetView>
  </sheetViews>
  <sheetFormatPr defaultColWidth="9.140625" defaultRowHeight="12.75"/>
  <cols>
    <col min="1" max="1" width="50.140625" style="4" customWidth="1"/>
    <col min="2" max="2" width="6.00390625" style="4" customWidth="1"/>
    <col min="3" max="3" width="12.57421875" style="4" customWidth="1"/>
    <col min="4" max="4" width="1.7109375" style="4" customWidth="1"/>
    <col min="5" max="5" width="12.57421875" style="5" bestFit="1" customWidth="1"/>
    <col min="6" max="6" width="2.00390625" style="4" customWidth="1"/>
    <col min="7" max="7" width="10.28125" style="5" bestFit="1" customWidth="1"/>
    <col min="8" max="8" width="2.00390625" style="4" customWidth="1"/>
    <col min="9" max="9" width="11.28125" style="5" bestFit="1" customWidth="1"/>
    <col min="10" max="16384" width="9.140625" style="4" customWidth="1"/>
  </cols>
  <sheetData>
    <row r="1" spans="1:2" ht="12.75">
      <c r="A1" s="6" t="str">
        <f>'IS'!A1</f>
        <v>KEIN HING INTERNATIONAL BERHAD</v>
      </c>
      <c r="B1" s="6"/>
    </row>
    <row r="2" spans="1:2" ht="12.75">
      <c r="A2" s="6" t="str">
        <f>'IS'!A2</f>
        <v>(Company No. 616056-T)</v>
      </c>
      <c r="B2" s="7"/>
    </row>
    <row r="4" spans="1:2" ht="12.75">
      <c r="A4" s="8" t="s">
        <v>97</v>
      </c>
      <c r="B4" s="8"/>
    </row>
    <row r="5" spans="1:2" ht="12.75">
      <c r="A5" s="8" t="s">
        <v>120</v>
      </c>
      <c r="B5" s="8"/>
    </row>
    <row r="6" spans="1:2" ht="12.75">
      <c r="A6" s="8" t="s">
        <v>19</v>
      </c>
      <c r="B6" s="8"/>
    </row>
    <row r="7" spans="3:5" ht="12.75">
      <c r="C7" s="40" t="s">
        <v>111</v>
      </c>
      <c r="E7" s="40" t="s">
        <v>21</v>
      </c>
    </row>
    <row r="8" spans="3:5" ht="12.75">
      <c r="C8" s="40" t="s">
        <v>38</v>
      </c>
      <c r="E8" s="40" t="s">
        <v>110</v>
      </c>
    </row>
    <row r="9" spans="3:5" ht="12.75">
      <c r="C9" s="40" t="s">
        <v>39</v>
      </c>
      <c r="E9" s="40" t="s">
        <v>22</v>
      </c>
    </row>
    <row r="10" spans="3:5" ht="12.75">
      <c r="C10" s="40" t="s">
        <v>20</v>
      </c>
      <c r="E10" s="40" t="s">
        <v>23</v>
      </c>
    </row>
    <row r="11" spans="3:5" ht="12.75">
      <c r="C11" s="37">
        <f>'IS'!E13</f>
        <v>38472</v>
      </c>
      <c r="E11" s="37">
        <v>38107</v>
      </c>
    </row>
    <row r="12" spans="3:5" ht="12.75">
      <c r="C12" s="40" t="s">
        <v>6</v>
      </c>
      <c r="E12" s="40" t="s">
        <v>6</v>
      </c>
    </row>
    <row r="13" spans="1:2" ht="12.75">
      <c r="A13" s="13" t="s">
        <v>37</v>
      </c>
      <c r="B13" s="13"/>
    </row>
    <row r="14" spans="1:9" s="9" customFormat="1" ht="12.75">
      <c r="A14" s="9" t="s">
        <v>0</v>
      </c>
      <c r="C14" s="9">
        <v>85165</v>
      </c>
      <c r="E14" s="10">
        <v>0</v>
      </c>
      <c r="G14" s="10"/>
      <c r="I14" s="10"/>
    </row>
    <row r="15" spans="1:9" s="9" customFormat="1" ht="12.75">
      <c r="A15" s="9" t="s">
        <v>122</v>
      </c>
      <c r="C15" s="9">
        <v>3483</v>
      </c>
      <c r="E15" s="10">
        <v>0</v>
      </c>
      <c r="G15" s="10"/>
      <c r="I15" s="10"/>
    </row>
    <row r="16" spans="1:9" s="9" customFormat="1" ht="12.75">
      <c r="A16" s="9" t="s">
        <v>101</v>
      </c>
      <c r="C16" s="9">
        <v>1118</v>
      </c>
      <c r="E16" s="10">
        <v>0</v>
      </c>
      <c r="G16" s="10"/>
      <c r="I16" s="10"/>
    </row>
    <row r="17" spans="1:9" s="9" customFormat="1" ht="12.75">
      <c r="A17" s="9" t="s">
        <v>102</v>
      </c>
      <c r="C17" s="9">
        <v>621</v>
      </c>
      <c r="E17" s="10">
        <v>0</v>
      </c>
      <c r="G17" s="10"/>
      <c r="I17" s="10"/>
    </row>
    <row r="18" spans="1:9" s="9" customFormat="1" ht="12.75">
      <c r="A18" s="13"/>
      <c r="B18" s="13"/>
      <c r="C18" s="34">
        <f>SUM(C14:C17)</f>
        <v>90387</v>
      </c>
      <c r="E18" s="34">
        <f>SUM(E14:E17)</f>
        <v>0</v>
      </c>
      <c r="G18" s="10"/>
      <c r="I18" s="10"/>
    </row>
    <row r="19" spans="1:9" s="9" customFormat="1" ht="12.75">
      <c r="A19" s="13"/>
      <c r="B19" s="13"/>
      <c r="E19" s="10"/>
      <c r="G19" s="10"/>
      <c r="I19" s="10"/>
    </row>
    <row r="20" spans="1:9" s="9" customFormat="1" ht="12.75">
      <c r="A20" s="13" t="s">
        <v>1</v>
      </c>
      <c r="B20" s="13"/>
      <c r="C20" s="11"/>
      <c r="D20" s="11"/>
      <c r="E20" s="3"/>
      <c r="G20" s="10"/>
      <c r="I20" s="10"/>
    </row>
    <row r="21" spans="1:9" s="9" customFormat="1" ht="12.75">
      <c r="A21" s="11" t="s">
        <v>2</v>
      </c>
      <c r="B21" s="11"/>
      <c r="C21" s="42">
        <v>15217</v>
      </c>
      <c r="D21" s="11"/>
      <c r="E21" s="42">
        <v>0</v>
      </c>
      <c r="F21" s="11"/>
      <c r="G21" s="3"/>
      <c r="H21" s="11"/>
      <c r="I21" s="10"/>
    </row>
    <row r="22" spans="1:9" s="9" customFormat="1" ht="12.75">
      <c r="A22" s="11" t="s">
        <v>36</v>
      </c>
      <c r="B22" s="11"/>
      <c r="C22" s="43">
        <v>0</v>
      </c>
      <c r="D22" s="11"/>
      <c r="E22" s="43">
        <v>586</v>
      </c>
      <c r="F22" s="11"/>
      <c r="G22" s="3"/>
      <c r="H22" s="11"/>
      <c r="I22" s="10"/>
    </row>
    <row r="23" spans="1:9" s="9" customFormat="1" ht="12.75">
      <c r="A23" s="11" t="s">
        <v>16</v>
      </c>
      <c r="B23" s="11"/>
      <c r="C23" s="43">
        <f>20322+1679+133</f>
        <v>22134</v>
      </c>
      <c r="D23" s="11"/>
      <c r="E23" s="43">
        <v>0</v>
      </c>
      <c r="F23" s="11"/>
      <c r="G23" s="3"/>
      <c r="H23" s="11"/>
      <c r="I23" s="10"/>
    </row>
    <row r="24" spans="1:9" s="9" customFormat="1" ht="12.75">
      <c r="A24" s="11" t="s">
        <v>3</v>
      </c>
      <c r="B24" s="11"/>
      <c r="C24" s="43">
        <f>1044+11014</f>
        <v>12058</v>
      </c>
      <c r="D24" s="11"/>
      <c r="E24" s="45" t="s">
        <v>30</v>
      </c>
      <c r="F24" s="11"/>
      <c r="G24" s="3"/>
      <c r="H24" s="11"/>
      <c r="I24" s="10"/>
    </row>
    <row r="25" spans="1:9" s="9" customFormat="1" ht="12.75">
      <c r="A25" s="11"/>
      <c r="B25" s="11"/>
      <c r="C25" s="44">
        <f>SUM(C21:C24)</f>
        <v>49409</v>
      </c>
      <c r="D25" s="11"/>
      <c r="E25" s="44">
        <f>SUM(E21:E24)</f>
        <v>586</v>
      </c>
      <c r="F25" s="11"/>
      <c r="G25" s="3"/>
      <c r="H25" s="11"/>
      <c r="I25" s="10"/>
    </row>
    <row r="26" spans="1:9" s="9" customFormat="1" ht="12.75">
      <c r="A26" s="14" t="s">
        <v>4</v>
      </c>
      <c r="B26" s="14"/>
      <c r="C26" s="11"/>
      <c r="D26" s="11"/>
      <c r="E26" s="3"/>
      <c r="F26" s="11"/>
      <c r="G26" s="3"/>
      <c r="H26" s="11"/>
      <c r="I26" s="10"/>
    </row>
    <row r="27" spans="1:9" s="9" customFormat="1" ht="12.75">
      <c r="A27" s="11" t="s">
        <v>14</v>
      </c>
      <c r="B27" s="11"/>
      <c r="C27" s="42">
        <f>19107+2618+5246+690</f>
        <v>27661</v>
      </c>
      <c r="D27" s="11"/>
      <c r="E27" s="46">
        <v>590</v>
      </c>
      <c r="F27" s="11"/>
      <c r="G27" s="3"/>
      <c r="H27" s="11"/>
      <c r="I27" s="10"/>
    </row>
    <row r="28" spans="1:9" s="9" customFormat="1" ht="12.75">
      <c r="A28" s="11" t="s">
        <v>17</v>
      </c>
      <c r="B28" s="11"/>
      <c r="C28" s="43">
        <f>10054+12033</f>
        <v>22087</v>
      </c>
      <c r="D28" s="11"/>
      <c r="E28" s="47">
        <v>0</v>
      </c>
      <c r="F28" s="11"/>
      <c r="G28" s="3"/>
      <c r="H28" s="11"/>
      <c r="I28" s="10"/>
    </row>
    <row r="29" spans="1:9" s="9" customFormat="1" ht="12.75">
      <c r="A29" s="11" t="s">
        <v>5</v>
      </c>
      <c r="B29" s="11"/>
      <c r="C29" s="43">
        <v>213</v>
      </c>
      <c r="D29" s="11"/>
      <c r="E29" s="47">
        <v>0</v>
      </c>
      <c r="F29" s="11"/>
      <c r="G29" s="3"/>
      <c r="H29" s="11"/>
      <c r="I29" s="10"/>
    </row>
    <row r="30" spans="1:9" s="9" customFormat="1" ht="12.75">
      <c r="A30" s="11"/>
      <c r="B30" s="11"/>
      <c r="C30" s="44">
        <f>SUM(C27:C29)</f>
        <v>49961</v>
      </c>
      <c r="D30" s="11"/>
      <c r="E30" s="44">
        <f>SUM(E27:E29)</f>
        <v>590</v>
      </c>
      <c r="F30" s="11"/>
      <c r="G30" s="3"/>
      <c r="H30" s="11"/>
      <c r="I30" s="10"/>
    </row>
    <row r="31" spans="5:9" s="9" customFormat="1" ht="12.75">
      <c r="E31" s="10"/>
      <c r="G31" s="10"/>
      <c r="I31" s="10"/>
    </row>
    <row r="32" spans="1:9" s="9" customFormat="1" ht="12.75">
      <c r="A32" s="13" t="s">
        <v>89</v>
      </c>
      <c r="B32" s="13"/>
      <c r="C32" s="9">
        <f>+C25-C30</f>
        <v>-552</v>
      </c>
      <c r="E32" s="9">
        <f>+E25-E30</f>
        <v>-4</v>
      </c>
      <c r="G32" s="10"/>
      <c r="I32" s="10"/>
    </row>
    <row r="33" spans="7:9" s="9" customFormat="1" ht="12.75">
      <c r="G33" s="10"/>
      <c r="I33" s="10"/>
    </row>
    <row r="34" spans="3:9" s="9" customFormat="1" ht="13.5" thickBot="1">
      <c r="C34" s="15">
        <f>C32+C18</f>
        <v>89835</v>
      </c>
      <c r="E34" s="15">
        <f>E32+E18</f>
        <v>-4</v>
      </c>
      <c r="G34" s="10"/>
      <c r="I34" s="10"/>
    </row>
    <row r="35" spans="3:9" s="9" customFormat="1" ht="13.5" thickTop="1">
      <c r="C35" s="11"/>
      <c r="E35" s="11"/>
      <c r="G35" s="10"/>
      <c r="I35" s="10"/>
    </row>
    <row r="36" spans="1:9" s="9" customFormat="1" ht="12.75">
      <c r="A36" s="8" t="s">
        <v>40</v>
      </c>
      <c r="B36" s="8"/>
      <c r="G36" s="10"/>
      <c r="I36" s="10"/>
    </row>
    <row r="37" spans="1:5" ht="12.75">
      <c r="A37" s="4" t="s">
        <v>7</v>
      </c>
      <c r="C37" s="9">
        <v>49500</v>
      </c>
      <c r="E37" s="16" t="s">
        <v>30</v>
      </c>
    </row>
    <row r="38" spans="1:5" ht="12.75">
      <c r="A38" s="4" t="s">
        <v>44</v>
      </c>
      <c r="C38" s="11">
        <f>2669+2700-26+5304</f>
        <v>10647</v>
      </c>
      <c r="D38" s="27"/>
      <c r="E38" s="11">
        <v>-4</v>
      </c>
    </row>
    <row r="39" spans="1:5" ht="12.75">
      <c r="A39" s="8" t="s">
        <v>98</v>
      </c>
      <c r="B39" s="8"/>
      <c r="C39" s="17">
        <f>SUM(C37:C38)</f>
        <v>60147</v>
      </c>
      <c r="E39" s="17">
        <f>SUM(E37:E38)</f>
        <v>-4</v>
      </c>
    </row>
    <row r="40" spans="1:5" ht="12.75">
      <c r="A40" s="8"/>
      <c r="B40" s="8"/>
      <c r="C40" s="11"/>
      <c r="E40" s="11"/>
    </row>
    <row r="41" spans="1:5" ht="12.75">
      <c r="A41" s="8" t="s">
        <v>55</v>
      </c>
      <c r="B41" s="8"/>
      <c r="C41" s="11">
        <v>1571</v>
      </c>
      <c r="E41" s="11">
        <v>0</v>
      </c>
    </row>
    <row r="42" spans="1:5" ht="12.75">
      <c r="A42" s="8"/>
      <c r="B42" s="8"/>
      <c r="C42" s="11"/>
      <c r="E42" s="11"/>
    </row>
    <row r="43" spans="1:5" ht="12.75">
      <c r="A43" s="8" t="s">
        <v>41</v>
      </c>
      <c r="B43" s="8"/>
      <c r="C43" s="11"/>
      <c r="E43" s="11"/>
    </row>
    <row r="44" spans="1:5" ht="12.75">
      <c r="A44" s="4" t="s">
        <v>18</v>
      </c>
      <c r="C44" s="9">
        <f>19568</f>
        <v>19568</v>
      </c>
      <c r="E44" s="11">
        <v>0</v>
      </c>
    </row>
    <row r="45" spans="1:9" ht="12.75">
      <c r="A45" s="4" t="s">
        <v>8</v>
      </c>
      <c r="B45" s="11"/>
      <c r="C45" s="2">
        <v>8549</v>
      </c>
      <c r="D45" s="25"/>
      <c r="E45" s="2">
        <v>0</v>
      </c>
      <c r="F45" s="25"/>
      <c r="G45" s="26"/>
      <c r="H45" s="25"/>
      <c r="I45" s="26"/>
    </row>
    <row r="46" spans="2:9" ht="12.75">
      <c r="B46" s="8"/>
      <c r="C46" s="28"/>
      <c r="D46" s="39"/>
      <c r="E46" s="28"/>
      <c r="F46" s="25"/>
      <c r="G46" s="26"/>
      <c r="H46" s="25"/>
      <c r="I46" s="26"/>
    </row>
    <row r="47" spans="1:9" ht="13.5" thickBot="1">
      <c r="A47" s="8"/>
      <c r="B47" s="8"/>
      <c r="C47" s="38">
        <f>SUM(C39:C46)</f>
        <v>89835</v>
      </c>
      <c r="D47" s="25"/>
      <c r="E47" s="38">
        <f>SUM(E39:E46)</f>
        <v>-4</v>
      </c>
      <c r="F47" s="25"/>
      <c r="G47" s="26"/>
      <c r="H47" s="25"/>
      <c r="I47" s="31"/>
    </row>
    <row r="48" spans="1:9" ht="13.5" thickTop="1">
      <c r="A48" s="18"/>
      <c r="B48" s="18"/>
      <c r="C48" s="32"/>
      <c r="D48" s="25"/>
      <c r="E48" s="32"/>
      <c r="F48" s="25"/>
      <c r="G48" s="31"/>
      <c r="H48" s="25"/>
      <c r="I48" s="33"/>
    </row>
    <row r="49" spans="2:9" ht="12.75">
      <c r="B49" s="18"/>
      <c r="C49" s="32"/>
      <c r="D49" s="25"/>
      <c r="E49" s="32"/>
      <c r="F49" s="25"/>
      <c r="G49" s="31"/>
      <c r="H49" s="25"/>
      <c r="I49" s="33"/>
    </row>
    <row r="50" spans="1:9" ht="13.5" thickBot="1">
      <c r="A50" s="30" t="s">
        <v>103</v>
      </c>
      <c r="B50" s="30"/>
      <c r="C50" s="12">
        <f>C39/99000</f>
        <v>0.6075454545454545</v>
      </c>
      <c r="D50" s="25"/>
      <c r="E50" s="35">
        <v>0</v>
      </c>
      <c r="F50" s="25"/>
      <c r="G50" s="31"/>
      <c r="H50" s="25"/>
      <c r="I50" s="33"/>
    </row>
    <row r="51" spans="1:9" ht="13.5" thickTop="1">
      <c r="A51" s="18"/>
      <c r="B51" s="18"/>
      <c r="C51" s="32"/>
      <c r="D51" s="25"/>
      <c r="E51" s="26"/>
      <c r="F51" s="25"/>
      <c r="G51" s="31"/>
      <c r="H51" s="25"/>
      <c r="I51" s="33"/>
    </row>
    <row r="52" spans="1:10" ht="12.75">
      <c r="A52" s="9" t="s">
        <v>31</v>
      </c>
      <c r="B52" s="9"/>
      <c r="C52" s="19"/>
      <c r="G52" s="20"/>
      <c r="I52" s="21"/>
      <c r="J52" s="22"/>
    </row>
    <row r="53" spans="1:10" ht="12.75">
      <c r="A53" s="9"/>
      <c r="B53" s="9"/>
      <c r="C53" s="19"/>
      <c r="G53" s="20"/>
      <c r="I53" s="21"/>
      <c r="J53" s="22"/>
    </row>
    <row r="54" spans="1:10" ht="12.75">
      <c r="A54" s="9" t="s">
        <v>119</v>
      </c>
      <c r="B54" s="9"/>
      <c r="C54" s="19"/>
      <c r="G54" s="20"/>
      <c r="I54" s="21"/>
      <c r="J54" s="22"/>
    </row>
    <row r="55" spans="1:10" ht="12.75">
      <c r="A55" s="9"/>
      <c r="B55" s="9"/>
      <c r="C55" s="19"/>
      <c r="G55" s="20"/>
      <c r="I55" s="21"/>
      <c r="J55" s="22"/>
    </row>
    <row r="56" spans="1:10" ht="12.75">
      <c r="A56" s="9"/>
      <c r="B56" s="9"/>
      <c r="C56" s="19"/>
      <c r="G56" s="20"/>
      <c r="I56" s="21"/>
      <c r="J56" s="22"/>
    </row>
    <row r="57" spans="1:2" ht="12.75">
      <c r="A57" s="9"/>
      <c r="B57" s="9"/>
    </row>
    <row r="58" spans="1:2" ht="12.75">
      <c r="A58" s="9"/>
      <c r="B58" s="9"/>
    </row>
    <row r="59" spans="1:2" ht="12.75">
      <c r="A59" s="9"/>
      <c r="B59" s="9"/>
    </row>
  </sheetData>
  <printOptions/>
  <pageMargins left="1" right="1" top="0.5" bottom="0.5" header="0.5" footer="0.5"/>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workbookViewId="0" topLeftCell="A13">
      <selection activeCell="A25" sqref="A25"/>
    </sheetView>
  </sheetViews>
  <sheetFormatPr defaultColWidth="9.140625" defaultRowHeight="12.75"/>
  <cols>
    <col min="1" max="1" width="30.00390625" style="4" customWidth="1"/>
    <col min="2" max="2" width="13.00390625" style="9" customWidth="1"/>
    <col min="3" max="5" width="13.28125" style="9" customWidth="1"/>
    <col min="6" max="6" width="11.421875" style="9" customWidth="1"/>
    <col min="7" max="7" width="9.421875" style="9" customWidth="1"/>
    <col min="8" max="16384" width="9.140625" style="4" customWidth="1"/>
  </cols>
  <sheetData>
    <row r="1" ht="12.75">
      <c r="A1" s="6" t="str">
        <f>'IS'!A1</f>
        <v>KEIN HING INTERNATIONAL BERHAD</v>
      </c>
    </row>
    <row r="2" ht="12.75">
      <c r="A2" s="6" t="str">
        <f>'IS'!A2</f>
        <v>(Company No. 616056-T)</v>
      </c>
    </row>
    <row r="4" ht="12.75">
      <c r="A4" s="8" t="s">
        <v>32</v>
      </c>
    </row>
    <row r="5" ht="12.75">
      <c r="A5" s="8" t="str">
        <f>'IS'!A5</f>
        <v>FOR THE FOURTH QUARTER ENDED 30 APRIL 2005</v>
      </c>
    </row>
    <row r="6" ht="12.75">
      <c r="A6" s="8" t="s">
        <v>19</v>
      </c>
    </row>
    <row r="7" ht="12.75">
      <c r="A7" s="8"/>
    </row>
    <row r="8" spans="1:6" ht="12.75">
      <c r="A8" s="8"/>
      <c r="F8" s="10"/>
    </row>
    <row r="9" spans="1:6" ht="12.75">
      <c r="A9" s="8"/>
      <c r="F9" s="10"/>
    </row>
    <row r="10" spans="4:6" ht="12.75">
      <c r="D10" s="116" t="s">
        <v>43</v>
      </c>
      <c r="E10" s="116"/>
      <c r="F10" s="9" t="s">
        <v>42</v>
      </c>
    </row>
    <row r="11" spans="3:8" ht="12.75">
      <c r="C11" s="10" t="s">
        <v>33</v>
      </c>
      <c r="D11" s="10" t="s">
        <v>33</v>
      </c>
      <c r="E11" s="10" t="s">
        <v>124</v>
      </c>
      <c r="F11" s="10" t="s">
        <v>13</v>
      </c>
      <c r="H11" s="5"/>
    </row>
    <row r="12" spans="3:8" ht="12.75">
      <c r="C12" s="10" t="s">
        <v>26</v>
      </c>
      <c r="D12" s="10" t="s">
        <v>59</v>
      </c>
      <c r="E12" s="10" t="s">
        <v>125</v>
      </c>
      <c r="F12" s="10" t="s">
        <v>15</v>
      </c>
      <c r="G12" s="10" t="s">
        <v>12</v>
      </c>
      <c r="H12" s="5"/>
    </row>
    <row r="13" spans="3:8" ht="12.75">
      <c r="C13" s="10" t="s">
        <v>6</v>
      </c>
      <c r="D13" s="10" t="s">
        <v>6</v>
      </c>
      <c r="E13" s="10" t="s">
        <v>6</v>
      </c>
      <c r="F13" s="10" t="s">
        <v>6</v>
      </c>
      <c r="G13" s="10" t="s">
        <v>6</v>
      </c>
      <c r="H13" s="5"/>
    </row>
    <row r="14" spans="3:8" ht="12.75">
      <c r="C14" s="10"/>
      <c r="D14" s="10"/>
      <c r="E14" s="10"/>
      <c r="F14" s="10"/>
      <c r="G14" s="10"/>
      <c r="H14" s="5"/>
    </row>
    <row r="15" spans="1:7" ht="12.75">
      <c r="A15" s="4" t="s">
        <v>60</v>
      </c>
      <c r="C15" s="16" t="s">
        <v>30</v>
      </c>
      <c r="D15" s="16">
        <v>0</v>
      </c>
      <c r="E15" s="16">
        <v>0</v>
      </c>
      <c r="F15" s="9">
        <v>-4</v>
      </c>
      <c r="G15" s="9">
        <f>SUM(C15:F15)</f>
        <v>-4</v>
      </c>
    </row>
    <row r="17" ht="12.75">
      <c r="A17" s="4" t="s">
        <v>63</v>
      </c>
    </row>
    <row r="18" spans="1:7" ht="12.75">
      <c r="A18" s="4" t="s">
        <v>104</v>
      </c>
      <c r="C18" s="9">
        <v>45600</v>
      </c>
      <c r="D18" s="9">
        <v>3072</v>
      </c>
      <c r="E18" s="9">
        <f>'BS'!D37</f>
        <v>0</v>
      </c>
      <c r="F18" s="9">
        <v>0</v>
      </c>
      <c r="G18" s="9">
        <f>SUM(C18:F18)</f>
        <v>48672</v>
      </c>
    </row>
    <row r="19" spans="1:7" ht="12.75">
      <c r="A19" s="4" t="s">
        <v>105</v>
      </c>
      <c r="C19" s="11">
        <v>3900</v>
      </c>
      <c r="D19" s="11">
        <v>1170</v>
      </c>
      <c r="E19" s="11"/>
      <c r="F19" s="11"/>
      <c r="G19" s="9">
        <f>SUM(C19:F19)</f>
        <v>5070</v>
      </c>
    </row>
    <row r="20" spans="3:7" ht="12.75">
      <c r="C20" s="11"/>
      <c r="D20" s="11"/>
      <c r="E20" s="11"/>
      <c r="F20" s="11"/>
      <c r="G20" s="11"/>
    </row>
    <row r="21" spans="1:7" ht="12.75">
      <c r="A21" s="4" t="s">
        <v>106</v>
      </c>
      <c r="C21" s="11">
        <v>0</v>
      </c>
      <c r="D21" s="11">
        <f>-1571-2</f>
        <v>-1573</v>
      </c>
      <c r="E21" s="11">
        <v>0</v>
      </c>
      <c r="F21" s="11">
        <v>0</v>
      </c>
      <c r="G21" s="9">
        <f>SUM(C21:F21)</f>
        <v>-1573</v>
      </c>
    </row>
    <row r="22" spans="3:7" ht="12.75">
      <c r="C22" s="11"/>
      <c r="D22" s="11"/>
      <c r="E22" s="11"/>
      <c r="F22" s="11"/>
      <c r="G22" s="11"/>
    </row>
    <row r="23" spans="1:7" ht="12.75">
      <c r="A23" s="4" t="s">
        <v>123</v>
      </c>
      <c r="C23" s="11"/>
      <c r="D23" s="11"/>
      <c r="E23" s="11"/>
      <c r="F23" s="11"/>
      <c r="G23" s="11"/>
    </row>
    <row r="24" spans="1:7" ht="12.75">
      <c r="A24" s="4" t="s">
        <v>134</v>
      </c>
      <c r="C24" s="9">
        <v>0</v>
      </c>
      <c r="D24" s="9">
        <v>0</v>
      </c>
      <c r="E24" s="9">
        <v>0</v>
      </c>
      <c r="F24" s="9">
        <v>2700</v>
      </c>
      <c r="G24" s="9">
        <f>SUM(C24:F24)</f>
        <v>2700</v>
      </c>
    </row>
    <row r="26" spans="1:7" ht="12.75">
      <c r="A26" s="4" t="s">
        <v>126</v>
      </c>
      <c r="C26" s="9">
        <v>0</v>
      </c>
      <c r="D26" s="9">
        <v>0</v>
      </c>
      <c r="E26" s="9">
        <v>-26</v>
      </c>
      <c r="F26" s="9">
        <v>0</v>
      </c>
      <c r="G26" s="9">
        <f>SUM(C26:F26)</f>
        <v>-26</v>
      </c>
    </row>
    <row r="28" spans="3:7" ht="12.75">
      <c r="C28" s="11"/>
      <c r="D28" s="11"/>
      <c r="E28" s="11"/>
      <c r="F28" s="11"/>
      <c r="G28" s="11"/>
    </row>
    <row r="29" spans="1:7" ht="12.75">
      <c r="A29" s="4" t="s">
        <v>28</v>
      </c>
      <c r="C29" s="11">
        <v>0</v>
      </c>
      <c r="D29" s="11">
        <v>0</v>
      </c>
      <c r="E29" s="11">
        <v>0</v>
      </c>
      <c r="F29" s="11">
        <f>'IS'!I37</f>
        <v>5308</v>
      </c>
      <c r="G29" s="11">
        <f>SUM(C29:F29)</f>
        <v>5308</v>
      </c>
    </row>
    <row r="31" spans="1:7" ht="13.5" thickBot="1">
      <c r="A31" s="23" t="s">
        <v>132</v>
      </c>
      <c r="C31" s="15">
        <f>SUM(C15:C30)</f>
        <v>49500</v>
      </c>
      <c r="D31" s="15">
        <f>SUM(D15:D30)</f>
        <v>2669</v>
      </c>
      <c r="E31" s="15">
        <f>SUM(E15:E30)</f>
        <v>-26</v>
      </c>
      <c r="F31" s="15">
        <f>SUM(F15:F30)</f>
        <v>8004</v>
      </c>
      <c r="G31" s="15">
        <f>SUM(G15:G30)</f>
        <v>60147</v>
      </c>
    </row>
    <row r="32" ht="13.5" thickTop="1"/>
    <row r="34" ht="12.75">
      <c r="A34" s="9" t="s">
        <v>31</v>
      </c>
    </row>
    <row r="35" ht="12.75">
      <c r="A35" s="9"/>
    </row>
    <row r="36" ht="12.75">
      <c r="A36" s="9" t="s">
        <v>119</v>
      </c>
    </row>
    <row r="37" spans="1:7" ht="12.75">
      <c r="A37" s="29"/>
      <c r="B37" s="29"/>
      <c r="C37" s="29"/>
      <c r="D37" s="29"/>
      <c r="E37" s="29"/>
      <c r="F37" s="29"/>
      <c r="G37" s="29"/>
    </row>
    <row r="38" spans="1:7" ht="12.75">
      <c r="A38" s="29"/>
      <c r="B38" s="29"/>
      <c r="C38" s="29"/>
      <c r="D38" s="29"/>
      <c r="E38" s="29"/>
      <c r="F38" s="29"/>
      <c r="G38" s="29"/>
    </row>
    <row r="39" ht="12.75">
      <c r="A39" s="9"/>
    </row>
    <row r="40" ht="12.75">
      <c r="A40" s="9"/>
    </row>
    <row r="41" ht="12.75">
      <c r="H41" s="24"/>
    </row>
  </sheetData>
  <mergeCells count="1">
    <mergeCell ref="D10:E10"/>
  </mergeCells>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I84"/>
  <sheetViews>
    <sheetView workbookViewId="0" topLeftCell="A31">
      <selection activeCell="B48" sqref="B48"/>
    </sheetView>
  </sheetViews>
  <sheetFormatPr defaultColWidth="9.140625" defaultRowHeight="12.75"/>
  <cols>
    <col min="1" max="2" width="3.00390625" style="4" customWidth="1"/>
    <col min="3" max="3" width="46.28125" style="4" customWidth="1"/>
    <col min="4" max="4" width="14.57421875" style="1" customWidth="1"/>
    <col min="5" max="5" width="1.7109375" style="4" customWidth="1"/>
    <col min="6" max="6" width="12.8515625" style="4" customWidth="1"/>
    <col min="7" max="16384" width="9.140625" style="4" customWidth="1"/>
  </cols>
  <sheetData>
    <row r="1" ht="12.75">
      <c r="A1" s="6" t="str">
        <f>'IS'!A1</f>
        <v>KEIN HING INTERNATIONAL BERHAD</v>
      </c>
    </row>
    <row r="2" ht="12.75">
      <c r="A2" s="7" t="str">
        <f>'IS'!A2</f>
        <v>(Company No. 616056-T)</v>
      </c>
    </row>
    <row r="4" ht="12.75">
      <c r="A4" s="8" t="s">
        <v>34</v>
      </c>
    </row>
    <row r="5" ht="12.75">
      <c r="A5" s="8" t="str">
        <f>'IS'!A5</f>
        <v>FOR THE FOURTH QUARTER ENDED 30 APRIL 2005</v>
      </c>
    </row>
    <row r="6" spans="1:4" ht="12.75">
      <c r="A6" s="8" t="s">
        <v>19</v>
      </c>
      <c r="D6" s="25"/>
    </row>
    <row r="7" spans="1:6" ht="12.75">
      <c r="A7" s="8"/>
      <c r="D7" s="5"/>
      <c r="F7" s="5"/>
    </row>
    <row r="8" spans="1:6" ht="12.75">
      <c r="A8" s="8"/>
      <c r="D8" s="40"/>
      <c r="E8" s="8"/>
      <c r="F8" s="40"/>
    </row>
    <row r="9" spans="1:6" ht="12.75">
      <c r="A9" s="8"/>
      <c r="D9" s="40" t="s">
        <v>35</v>
      </c>
      <c r="E9" s="40"/>
      <c r="F9" s="40" t="s">
        <v>35</v>
      </c>
    </row>
    <row r="10" spans="1:6" ht="12.75">
      <c r="A10" s="8"/>
      <c r="D10" s="40" t="s">
        <v>24</v>
      </c>
      <c r="E10" s="8"/>
      <c r="F10" s="40" t="s">
        <v>25</v>
      </c>
    </row>
    <row r="11" spans="1:6" ht="12.75">
      <c r="A11" s="8"/>
      <c r="D11" s="40" t="s">
        <v>20</v>
      </c>
      <c r="E11" s="8"/>
      <c r="F11" s="40" t="s">
        <v>27</v>
      </c>
    </row>
    <row r="12" spans="1:6" ht="12.75">
      <c r="A12" s="8"/>
      <c r="B12" s="8"/>
      <c r="C12" s="8"/>
      <c r="D12" s="37">
        <f>'IS'!E13</f>
        <v>38472</v>
      </c>
      <c r="F12" s="37">
        <v>38107</v>
      </c>
    </row>
    <row r="13" spans="1:6" ht="12.75">
      <c r="A13" s="8"/>
      <c r="D13" s="41" t="s">
        <v>6</v>
      </c>
      <c r="E13" s="41"/>
      <c r="F13" s="41" t="s">
        <v>6</v>
      </c>
    </row>
    <row r="14" spans="1:4" ht="12.75">
      <c r="A14" s="8"/>
      <c r="D14" s="25"/>
    </row>
    <row r="15" spans="1:5" ht="12.75">
      <c r="A15" s="48" t="s">
        <v>64</v>
      </c>
      <c r="B15" s="49"/>
      <c r="C15" s="49"/>
      <c r="D15" s="55"/>
      <c r="E15" s="36"/>
    </row>
    <row r="16" spans="1:6" ht="12.75">
      <c r="A16" s="49"/>
      <c r="B16" s="49" t="s">
        <v>10</v>
      </c>
      <c r="C16" s="49"/>
      <c r="D16" s="55">
        <f>'IS'!I25</f>
        <v>8349</v>
      </c>
      <c r="E16" s="36"/>
      <c r="F16" s="18" t="s">
        <v>87</v>
      </c>
    </row>
    <row r="17" spans="1:5" ht="12.75">
      <c r="A17" s="50"/>
      <c r="B17" s="49" t="s">
        <v>65</v>
      </c>
      <c r="C17" s="49"/>
      <c r="D17" s="55"/>
      <c r="E17" s="36"/>
    </row>
    <row r="18" spans="1:6" ht="12.75">
      <c r="A18" s="49"/>
      <c r="B18" s="51"/>
      <c r="C18" s="49" t="s">
        <v>81</v>
      </c>
      <c r="D18" s="1">
        <f>8157-576-47+66+63</f>
        <v>7663</v>
      </c>
      <c r="E18" s="36"/>
      <c r="F18" s="18" t="s">
        <v>87</v>
      </c>
    </row>
    <row r="19" spans="1:6" ht="12.75">
      <c r="A19" s="49"/>
      <c r="B19" s="51"/>
      <c r="C19" s="49" t="s">
        <v>82</v>
      </c>
      <c r="D19" s="1">
        <f>2201-42</f>
        <v>2159</v>
      </c>
      <c r="E19" s="36"/>
      <c r="F19" s="18" t="s">
        <v>87</v>
      </c>
    </row>
    <row r="20" spans="1:6" ht="12.75">
      <c r="A20" s="49"/>
      <c r="B20" s="51"/>
      <c r="C20" s="49"/>
      <c r="D20" s="28"/>
      <c r="E20" s="36"/>
      <c r="F20" s="58"/>
    </row>
    <row r="21" spans="1:6" ht="12.75">
      <c r="A21" s="49"/>
      <c r="B21" s="52" t="s">
        <v>66</v>
      </c>
      <c r="C21" s="49"/>
      <c r="D21" s="1">
        <f>SUM(D16:D20)</f>
        <v>18171</v>
      </c>
      <c r="E21" s="36"/>
      <c r="F21" s="18" t="s">
        <v>87</v>
      </c>
    </row>
    <row r="22" spans="1:5" ht="12.75">
      <c r="A22" s="49"/>
      <c r="B22" s="52"/>
      <c r="C22" s="49"/>
      <c r="E22" s="36"/>
    </row>
    <row r="23" spans="1:5" ht="12.75">
      <c r="A23" s="49"/>
      <c r="B23" s="52" t="s">
        <v>67</v>
      </c>
      <c r="C23" s="49"/>
      <c r="E23" s="36"/>
    </row>
    <row r="24" spans="1:6" ht="12.75">
      <c r="A24" s="49"/>
      <c r="B24" s="51"/>
      <c r="C24" s="49" t="s">
        <v>2</v>
      </c>
      <c r="D24" s="1">
        <v>-3746</v>
      </c>
      <c r="E24" s="36"/>
      <c r="F24" s="18" t="s">
        <v>87</v>
      </c>
    </row>
    <row r="25" spans="1:6" ht="12.75">
      <c r="A25" s="49"/>
      <c r="B25" s="51"/>
      <c r="C25" s="49" t="s">
        <v>68</v>
      </c>
      <c r="D25" s="1">
        <v>-5791</v>
      </c>
      <c r="E25" s="36"/>
      <c r="F25" s="18" t="s">
        <v>87</v>
      </c>
    </row>
    <row r="26" spans="1:6" ht="12.75">
      <c r="A26" s="49"/>
      <c r="B26" s="51"/>
      <c r="C26" s="49" t="s">
        <v>69</v>
      </c>
      <c r="D26" s="1">
        <v>10223</v>
      </c>
      <c r="E26" s="36"/>
      <c r="F26" s="18" t="s">
        <v>87</v>
      </c>
    </row>
    <row r="27" spans="1:6" ht="12.75">
      <c r="A27" s="49"/>
      <c r="B27" s="51"/>
      <c r="C27" s="49"/>
      <c r="D27" s="28"/>
      <c r="E27" s="36"/>
      <c r="F27" s="58"/>
    </row>
    <row r="28" spans="1:6" ht="12.75">
      <c r="A28" s="49"/>
      <c r="B28" s="51" t="s">
        <v>70</v>
      </c>
      <c r="C28" s="49"/>
      <c r="D28" s="1">
        <f>SUM(D21:D27)</f>
        <v>18857</v>
      </c>
      <c r="E28" s="36"/>
      <c r="F28" s="18" t="s">
        <v>87</v>
      </c>
    </row>
    <row r="29" spans="1:6" ht="12.75">
      <c r="A29" s="49"/>
      <c r="B29" s="51"/>
      <c r="C29" s="49" t="s">
        <v>71</v>
      </c>
      <c r="D29" s="1">
        <v>-1611</v>
      </c>
      <c r="E29" s="36"/>
      <c r="F29" s="18" t="s">
        <v>87</v>
      </c>
    </row>
    <row r="30" spans="1:5" ht="12.75">
      <c r="A30" s="49"/>
      <c r="B30" s="49"/>
      <c r="C30" s="49"/>
      <c r="E30" s="36"/>
    </row>
    <row r="31" spans="1:6" ht="12.75">
      <c r="A31" s="49"/>
      <c r="B31" s="53" t="s">
        <v>72</v>
      </c>
      <c r="C31" s="49"/>
      <c r="D31" s="34">
        <f>SUM(D28:D30)</f>
        <v>17246</v>
      </c>
      <c r="E31" s="36"/>
      <c r="F31" s="59" t="s">
        <v>87</v>
      </c>
    </row>
    <row r="32" spans="1:5" ht="12.75">
      <c r="A32" s="49"/>
      <c r="B32" s="49"/>
      <c r="C32" s="49"/>
      <c r="E32" s="36"/>
    </row>
    <row r="33" spans="1:5" ht="12.75">
      <c r="A33" s="53" t="s">
        <v>73</v>
      </c>
      <c r="B33" s="50"/>
      <c r="C33" s="49"/>
      <c r="E33" s="36"/>
    </row>
    <row r="34" spans="1:5" ht="12.75">
      <c r="A34" s="49"/>
      <c r="B34" s="52"/>
      <c r="C34" s="49"/>
      <c r="E34" s="36"/>
    </row>
    <row r="35" spans="1:6" ht="12.75">
      <c r="A35" s="49"/>
      <c r="B35" s="51"/>
      <c r="C35" s="49" t="s">
        <v>99</v>
      </c>
      <c r="D35" s="1">
        <v>-68</v>
      </c>
      <c r="E35" s="36"/>
      <c r="F35" s="18" t="s">
        <v>87</v>
      </c>
    </row>
    <row r="36" spans="1:6" ht="12.75">
      <c r="A36" s="49"/>
      <c r="B36" s="51"/>
      <c r="C36" s="49" t="s">
        <v>74</v>
      </c>
      <c r="D36" s="1">
        <v>-246</v>
      </c>
      <c r="E36" s="36"/>
      <c r="F36" s="18" t="s">
        <v>87</v>
      </c>
    </row>
    <row r="37" spans="1:6" ht="12.75">
      <c r="A37" s="49"/>
      <c r="B37" s="51"/>
      <c r="C37" s="49" t="s">
        <v>83</v>
      </c>
      <c r="D37" s="1">
        <v>678</v>
      </c>
      <c r="E37" s="36"/>
      <c r="F37" s="18" t="s">
        <v>87</v>
      </c>
    </row>
    <row r="38" spans="1:6" ht="12.75">
      <c r="A38" s="49"/>
      <c r="B38" s="51"/>
      <c r="C38" s="49" t="s">
        <v>113</v>
      </c>
      <c r="D38" s="1">
        <v>-5</v>
      </c>
      <c r="E38" s="36"/>
      <c r="F38" s="18" t="s">
        <v>87</v>
      </c>
    </row>
    <row r="39" spans="1:6" ht="12.75">
      <c r="A39" s="49"/>
      <c r="B39" s="51"/>
      <c r="C39" s="49" t="s">
        <v>84</v>
      </c>
      <c r="D39" s="1">
        <v>-14873</v>
      </c>
      <c r="E39" s="36"/>
      <c r="F39" s="18" t="s">
        <v>87</v>
      </c>
    </row>
    <row r="40" spans="1:6" ht="12.75">
      <c r="A40" s="49"/>
      <c r="B40" s="51"/>
      <c r="C40" s="49" t="s">
        <v>133</v>
      </c>
      <c r="D40" s="1">
        <v>-2384</v>
      </c>
      <c r="E40" s="36"/>
      <c r="F40" s="18" t="s">
        <v>87</v>
      </c>
    </row>
    <row r="41" spans="1:6" ht="12.75">
      <c r="A41" s="49"/>
      <c r="B41" s="51"/>
      <c r="C41" s="49" t="s">
        <v>75</v>
      </c>
      <c r="D41" s="1">
        <v>42</v>
      </c>
      <c r="E41" s="36"/>
      <c r="F41" s="18" t="s">
        <v>87</v>
      </c>
    </row>
    <row r="42" spans="1:5" ht="12.75">
      <c r="A42" s="49"/>
      <c r="B42" s="49"/>
      <c r="C42" s="49"/>
      <c r="E42" s="36"/>
    </row>
    <row r="43" spans="1:6" ht="12.75">
      <c r="A43" s="49"/>
      <c r="B43" s="53" t="s">
        <v>76</v>
      </c>
      <c r="C43" s="49"/>
      <c r="D43" s="34">
        <f>SUM(D35:D42)</f>
        <v>-16856</v>
      </c>
      <c r="E43" s="36"/>
      <c r="F43" s="59" t="s">
        <v>87</v>
      </c>
    </row>
    <row r="44" spans="1:5" ht="12.75">
      <c r="A44" s="49"/>
      <c r="B44" s="49"/>
      <c r="C44" s="49"/>
      <c r="E44" s="36"/>
    </row>
    <row r="45" spans="1:5" ht="12.75">
      <c r="A45" s="53" t="s">
        <v>77</v>
      </c>
      <c r="B45" s="50"/>
      <c r="C45" s="49"/>
      <c r="E45" s="36"/>
    </row>
    <row r="46" spans="1:5" ht="12.75">
      <c r="A46" s="49"/>
      <c r="B46" s="50"/>
      <c r="C46" s="49"/>
      <c r="E46" s="36"/>
    </row>
    <row r="47" spans="1:6" ht="12.75">
      <c r="A47" s="49"/>
      <c r="B47" s="52" t="s">
        <v>85</v>
      </c>
      <c r="C47" s="49"/>
      <c r="D47" s="1">
        <v>4215</v>
      </c>
      <c r="E47" s="36"/>
      <c r="F47" s="18" t="s">
        <v>87</v>
      </c>
    </row>
    <row r="48" spans="1:6" ht="12.75">
      <c r="A48" s="49"/>
      <c r="B48" s="52" t="s">
        <v>107</v>
      </c>
      <c r="C48" s="49"/>
      <c r="D48" s="1">
        <v>6188</v>
      </c>
      <c r="E48" s="36"/>
      <c r="F48" s="18" t="s">
        <v>87</v>
      </c>
    </row>
    <row r="49" spans="1:6" ht="12.75">
      <c r="A49" s="49"/>
      <c r="B49" s="49" t="s">
        <v>78</v>
      </c>
      <c r="C49" s="49"/>
      <c r="D49" s="1">
        <v>-6026</v>
      </c>
      <c r="E49" s="36"/>
      <c r="F49" s="18" t="s">
        <v>87</v>
      </c>
    </row>
    <row r="50" spans="1:6" ht="12.75">
      <c r="A50" s="49"/>
      <c r="B50" s="52" t="s">
        <v>129</v>
      </c>
      <c r="C50" s="49"/>
      <c r="D50" s="1">
        <v>-3586</v>
      </c>
      <c r="E50" s="36"/>
      <c r="F50" s="18" t="s">
        <v>87</v>
      </c>
    </row>
    <row r="51" spans="1:6" ht="12.75">
      <c r="A51" s="49"/>
      <c r="B51" s="52" t="s">
        <v>128</v>
      </c>
      <c r="C51" s="49"/>
      <c r="D51" s="1">
        <v>7577</v>
      </c>
      <c r="E51" s="36"/>
      <c r="F51" s="18" t="s">
        <v>87</v>
      </c>
    </row>
    <row r="52" spans="1:6" ht="12.75">
      <c r="A52" s="53"/>
      <c r="B52" s="49" t="s">
        <v>108</v>
      </c>
      <c r="C52" s="49"/>
      <c r="D52" s="1">
        <v>6670</v>
      </c>
      <c r="E52" s="36"/>
      <c r="F52" s="18" t="s">
        <v>87</v>
      </c>
    </row>
    <row r="53" spans="1:6" ht="12.75">
      <c r="A53" s="53"/>
      <c r="B53" s="49" t="s">
        <v>109</v>
      </c>
      <c r="C53" s="49"/>
      <c r="D53" s="1">
        <v>-5500</v>
      </c>
      <c r="E53" s="36"/>
      <c r="F53" s="18" t="s">
        <v>87</v>
      </c>
    </row>
    <row r="54" spans="1:6" ht="12.75">
      <c r="A54" s="49"/>
      <c r="B54" s="49" t="s">
        <v>79</v>
      </c>
      <c r="C54" s="49"/>
      <c r="D54" s="1">
        <v>-2180</v>
      </c>
      <c r="E54" s="36"/>
      <c r="F54" s="18" t="s">
        <v>87</v>
      </c>
    </row>
    <row r="55" spans="1:6" ht="12.75">
      <c r="A55" s="49"/>
      <c r="B55" s="49" t="s">
        <v>86</v>
      </c>
      <c r="C55" s="49"/>
      <c r="D55" s="1">
        <v>-988</v>
      </c>
      <c r="E55" s="36"/>
      <c r="F55" s="18" t="s">
        <v>87</v>
      </c>
    </row>
    <row r="56" spans="1:5" ht="12.75">
      <c r="A56" s="49"/>
      <c r="B56" s="49"/>
      <c r="C56" s="49"/>
      <c r="E56" s="36"/>
    </row>
    <row r="57" spans="1:6" ht="12.75">
      <c r="A57" s="49"/>
      <c r="B57" s="53" t="s">
        <v>117</v>
      </c>
      <c r="C57" s="49"/>
      <c r="D57" s="34">
        <f>SUM(D47:D56)</f>
        <v>6370</v>
      </c>
      <c r="E57" s="36"/>
      <c r="F57" s="59" t="s">
        <v>87</v>
      </c>
    </row>
    <row r="58" spans="1:5" ht="12.75">
      <c r="A58" s="49"/>
      <c r="B58" s="49"/>
      <c r="C58" s="49"/>
      <c r="E58" s="36"/>
    </row>
    <row r="59" spans="1:6" ht="12.75">
      <c r="A59" s="49" t="s">
        <v>115</v>
      </c>
      <c r="B59" s="49"/>
      <c r="C59" s="49"/>
      <c r="D59" s="1">
        <f>D31+D43+D57</f>
        <v>6760</v>
      </c>
      <c r="E59" s="36"/>
      <c r="F59" s="18" t="s">
        <v>87</v>
      </c>
    </row>
    <row r="60" spans="1:5" ht="12.75">
      <c r="A60" s="49"/>
      <c r="B60" s="50"/>
      <c r="C60" s="49"/>
      <c r="E60" s="36"/>
    </row>
    <row r="61" spans="1:6" ht="12.75">
      <c r="A61" s="49" t="s">
        <v>92</v>
      </c>
      <c r="B61" s="49"/>
      <c r="C61" s="49"/>
      <c r="D61" s="1">
        <v>2525</v>
      </c>
      <c r="E61" s="36"/>
      <c r="F61" s="18" t="s">
        <v>87</v>
      </c>
    </row>
    <row r="62" spans="1:5" ht="12.75">
      <c r="A62" s="49"/>
      <c r="B62" s="49"/>
      <c r="C62" s="49"/>
      <c r="E62" s="36"/>
    </row>
    <row r="63" spans="1:6" ht="13.5" thickBot="1">
      <c r="A63" s="49" t="s">
        <v>93</v>
      </c>
      <c r="B63" s="49"/>
      <c r="C63" s="49"/>
      <c r="D63" s="56">
        <f>SUM(D59:D62)</f>
        <v>9285</v>
      </c>
      <c r="E63" s="36"/>
      <c r="F63" s="60" t="s">
        <v>87</v>
      </c>
    </row>
    <row r="64" spans="1:5" ht="13.5" thickTop="1">
      <c r="A64" s="49"/>
      <c r="B64" s="49"/>
      <c r="C64" s="49"/>
      <c r="E64" s="36"/>
    </row>
    <row r="65" spans="1:5" ht="12.75">
      <c r="A65" s="49"/>
      <c r="B65" s="49"/>
      <c r="C65" s="49"/>
      <c r="E65" s="36"/>
    </row>
    <row r="66" spans="1:6" ht="12.75">
      <c r="A66" s="53" t="s">
        <v>100</v>
      </c>
      <c r="B66" s="49"/>
      <c r="C66" s="49"/>
      <c r="E66" s="36"/>
      <c r="F66" s="2"/>
    </row>
    <row r="67" spans="1:6" ht="12.75">
      <c r="A67" s="49"/>
      <c r="B67" s="49"/>
      <c r="C67" s="49"/>
      <c r="E67" s="36"/>
      <c r="F67" s="2"/>
    </row>
    <row r="68" spans="1:6" ht="12.75">
      <c r="A68" s="49"/>
      <c r="B68" s="49" t="s">
        <v>80</v>
      </c>
      <c r="C68" s="49"/>
      <c r="D68" s="1">
        <v>11014</v>
      </c>
      <c r="E68" s="36"/>
      <c r="F68" s="18" t="s">
        <v>87</v>
      </c>
    </row>
    <row r="69" spans="1:7" ht="12.75">
      <c r="A69" s="54"/>
      <c r="B69" s="49" t="s">
        <v>114</v>
      </c>
      <c r="C69" s="49"/>
      <c r="D69" s="1">
        <f>1044-86</f>
        <v>958</v>
      </c>
      <c r="E69" s="36"/>
      <c r="F69" s="18" t="s">
        <v>87</v>
      </c>
      <c r="G69" s="19"/>
    </row>
    <row r="70" spans="1:6" ht="12.75">
      <c r="A70" s="54"/>
      <c r="B70" s="49" t="s">
        <v>116</v>
      </c>
      <c r="C70" s="49"/>
      <c r="D70" s="1">
        <v>-2687</v>
      </c>
      <c r="E70" s="36"/>
      <c r="F70" s="18" t="s">
        <v>87</v>
      </c>
    </row>
    <row r="71" spans="1:6" ht="12.75">
      <c r="A71" s="49"/>
      <c r="B71" s="49"/>
      <c r="C71" s="49"/>
      <c r="D71" s="55"/>
      <c r="E71" s="36"/>
      <c r="F71" s="2"/>
    </row>
    <row r="72" spans="1:6" ht="13.5" thickBot="1">
      <c r="A72" s="49"/>
      <c r="B72" s="49"/>
      <c r="C72" s="49"/>
      <c r="D72" s="57">
        <f>SUM(D68:D71)</f>
        <v>9285</v>
      </c>
      <c r="E72" s="36"/>
      <c r="F72" s="60" t="s">
        <v>87</v>
      </c>
    </row>
    <row r="73" spans="1:6" ht="13.5" thickTop="1">
      <c r="A73" s="36"/>
      <c r="B73" s="36"/>
      <c r="C73" s="36"/>
      <c r="D73" s="9"/>
      <c r="E73" s="36"/>
      <c r="F73" s="2"/>
    </row>
    <row r="74" spans="1:6" ht="12.75">
      <c r="A74" s="27"/>
      <c r="B74" s="27"/>
      <c r="C74" s="27"/>
      <c r="D74" s="2"/>
      <c r="E74" s="2"/>
      <c r="F74" s="11"/>
    </row>
    <row r="75" spans="1:6" ht="12.75">
      <c r="A75" s="9" t="s">
        <v>31</v>
      </c>
      <c r="E75" s="9"/>
      <c r="F75" s="9"/>
    </row>
    <row r="76" ht="12.75">
      <c r="A76" s="9"/>
    </row>
    <row r="77" spans="4:9" s="9" customFormat="1" ht="12.75">
      <c r="D77" s="1"/>
      <c r="E77" s="10"/>
      <c r="G77" s="10"/>
      <c r="I77" s="10"/>
    </row>
    <row r="78" spans="4:9" s="9" customFormat="1" ht="12.75">
      <c r="D78" s="1"/>
      <c r="E78" s="10"/>
      <c r="G78" s="10"/>
      <c r="I78" s="10"/>
    </row>
    <row r="79" spans="4:9" ht="12.75">
      <c r="D79" s="25"/>
      <c r="E79" s="5"/>
      <c r="G79" s="5"/>
      <c r="I79" s="5"/>
    </row>
    <row r="80" spans="4:9" ht="12.75">
      <c r="D80" s="25"/>
      <c r="E80" s="5"/>
      <c r="G80" s="5"/>
      <c r="I80" s="5"/>
    </row>
    <row r="81" spans="4:9" ht="12.75">
      <c r="D81" s="25"/>
      <c r="E81" s="5"/>
      <c r="G81" s="5"/>
      <c r="I81" s="5"/>
    </row>
    <row r="82" spans="4:9" ht="12.75">
      <c r="D82" s="25"/>
      <c r="E82" s="5"/>
      <c r="G82" s="5"/>
      <c r="I82" s="5"/>
    </row>
    <row r="83" spans="4:9" ht="12.75">
      <c r="D83" s="25"/>
      <c r="E83" s="5"/>
      <c r="G83" s="5"/>
      <c r="I83" s="5"/>
    </row>
    <row r="84" spans="4:9" ht="12.75">
      <c r="D84" s="25"/>
      <c r="E84" s="5"/>
      <c r="G84" s="5"/>
      <c r="I84" s="5"/>
    </row>
  </sheetData>
  <printOptions/>
  <pageMargins left="0.84" right="0.83" top="0.5" bottom="0.5" header="0.5" footer="0.5"/>
  <pageSetup horizontalDpi="1200" verticalDpi="1200" orientation="portrait" paperSize="9" scale="96" r:id="rId2"/>
  <rowBreaks count="1" manualBreakCount="1">
    <brk id="63"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JASON</cp:lastModifiedBy>
  <cp:lastPrinted>2005-06-10T03:30:11Z</cp:lastPrinted>
  <dcterms:created xsi:type="dcterms:W3CDTF">2001-03-17T05:13:36Z</dcterms:created>
  <dcterms:modified xsi:type="dcterms:W3CDTF">2005-06-23T08:11:41Z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369744780</vt:i4>
  </property>
  <property fmtid="{D5CDD505-2E9C-101B-9397-08002B2CF9AE}" pid="3" name="_EmailSubject">
    <vt:lpwstr>Quaterly report</vt:lpwstr>
  </property>
  <property fmtid="{D5CDD505-2E9C-101B-9397-08002B2CF9AE}" pid="4" name="_AuthorEmail">
    <vt:lpwstr>jsldt@tm.net.my</vt:lpwstr>
  </property>
  <property fmtid="{D5CDD505-2E9C-101B-9397-08002B2CF9AE}" pid="5" name="_AuthorEmailDisplayName">
    <vt:lpwstr>Jason</vt:lpwstr>
  </property>
</Properties>
</file>